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130"/>
  </bookViews>
  <sheets>
    <sheet name="Лист1" sheetId="1" r:id="rId1"/>
  </sheets>
  <definedNames>
    <definedName name="_xlnm.Print_Area" localSheetId="0">Лист1!$A$1:$AB$18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/>
  <c r="AB10"/>
  <c r="AB8"/>
  <c r="U11" l="1"/>
  <c r="V11" s="1"/>
  <c r="Q11"/>
  <c r="T11" s="1"/>
  <c r="N11"/>
  <c r="O11" s="1"/>
  <c r="K11"/>
  <c r="M11" s="1"/>
  <c r="H7"/>
  <c r="I7" s="1"/>
  <c r="H8"/>
  <c r="I8" s="1"/>
  <c r="H9"/>
  <c r="I9" s="1"/>
  <c r="H10"/>
  <c r="I10" s="1"/>
  <c r="H11"/>
  <c r="I11" s="1"/>
  <c r="H12"/>
  <c r="I12" s="1"/>
  <c r="H6"/>
  <c r="D7"/>
  <c r="G7" s="1"/>
  <c r="W7" s="1"/>
  <c r="Z7" s="1"/>
  <c r="D8"/>
  <c r="G8" s="1"/>
  <c r="W8" s="1"/>
  <c r="D9"/>
  <c r="G9" s="1"/>
  <c r="W9" s="1"/>
  <c r="AB9" s="1"/>
  <c r="D10"/>
  <c r="G10" s="1"/>
  <c r="W10" s="1"/>
  <c r="D11"/>
  <c r="G11" s="1"/>
  <c r="D12"/>
  <c r="G12" s="1"/>
  <c r="W12" s="1"/>
  <c r="Z12" s="1"/>
  <c r="AB12" s="1"/>
  <c r="D6"/>
  <c r="W11" l="1"/>
  <c r="Z11" s="1"/>
  <c r="AB11" s="1"/>
  <c r="H13"/>
  <c r="I6"/>
  <c r="I13" s="1"/>
  <c r="D13"/>
  <c r="G6"/>
  <c r="X13"/>
  <c r="P13"/>
  <c r="G13" l="1"/>
  <c r="W6"/>
  <c r="U13"/>
  <c r="K13"/>
  <c r="Q13"/>
  <c r="O13"/>
  <c r="N13"/>
  <c r="V13"/>
  <c r="Z6" l="1"/>
  <c r="Z13" s="1"/>
  <c r="W13"/>
  <c r="AB6" l="1"/>
  <c r="AB13" s="1"/>
</calcChain>
</file>

<file path=xl/sharedStrings.xml><?xml version="1.0" encoding="utf-8"?>
<sst xmlns="http://schemas.openxmlformats.org/spreadsheetml/2006/main" count="39" uniqueCount="39">
  <si>
    <t>Наименование муниципального образования</t>
  </si>
  <si>
    <t>Турист - гражданин РФ или иностранец, находящийся на территории с целью туризма и отдыха более 24 часов</t>
  </si>
  <si>
    <t>Экскурсант - гражданин РФ или иностранец, посетивший территории с экскурсионными целями и не проживавший в средствах размещения</t>
  </si>
  <si>
    <t>Суммарный объем отходов от турпотока м3</t>
  </si>
  <si>
    <t>Среднее количество контейнеров на площадке шт.</t>
  </si>
  <si>
    <t>Количество дополнительных мест накопления от турпотока  шт.</t>
  </si>
  <si>
    <t>Частота вывоза ТКО ( раз в неделю)</t>
  </si>
  <si>
    <t>№</t>
  </si>
  <si>
    <t>Приложение 6.3</t>
  </si>
  <si>
    <t>Численность размещенных лиц в коллективных средствах размещения (оценочно)  человек</t>
  </si>
  <si>
    <t>Численность размещенных лиц в индивидуальных средствах размещения (оценочно)  человек</t>
  </si>
  <si>
    <t>Численность экскурсантов посетивших территорию (оценочно)  человек</t>
  </si>
  <si>
    <t>Суммарная масса отходов от турпотока тонн</t>
  </si>
  <si>
    <t>Расчет количества контейнеров и мест накопления  необходимых для обеспечения турпотока  в наиболее популярных туристических территориях в Камчатском крае (в разрезе муниципаьных образований)</t>
  </si>
  <si>
    <t>Елизовский муниципальный район</t>
  </si>
  <si>
    <t>Быстринский муниципальный район</t>
  </si>
  <si>
    <t>Мильковский муниципальный район</t>
  </si>
  <si>
    <t>Усть-Большерецкий муниципальный район</t>
  </si>
  <si>
    <t>Алеутский Муниципальный район</t>
  </si>
  <si>
    <t>Петропавловск-Камчатский городской округ</t>
  </si>
  <si>
    <t>Усть-Камчатский муниципальный раойн</t>
  </si>
  <si>
    <t>Расчетный объем отходов, образованный туристами, размещенными в коллективных средствах размещения Камчатского края  м3 (норматив - МКД 2,86  м3 на человека в год.</t>
  </si>
  <si>
    <t>Объем отходов образованных туристами в коллективных местах размещения с учетом времени экспозиции ( м3/год)</t>
  </si>
  <si>
    <t>Расчетная масса отходов, образованная туристами, размещенными в коллективных средствах размещения Камчатского края  кг (норматив - МКД 567,36 кг на человека в год).</t>
  </si>
  <si>
    <t>Расчетный объем отходов, образованный туристами, размещенными  в индивидуальных  средствах размещения Камчатского края м3 (норматив - МКД  2,86 м3 на человека в год.</t>
  </si>
  <si>
    <t>Объем отходов образованных туристами, размещенными  в индивидуальных  средствах размещения Камчатского края м3 с учетом времени экспозиции ( м3/год)</t>
  </si>
  <si>
    <t>Масса отходов образованная туристами в коллективных местах размещения с учетом времени экспозиции( кг/год)</t>
  </si>
  <si>
    <t>Расчетная масса отходов, образованная туристами, размещенными  в индивидуальных  средствах размещения Камчатского края м3 (норматив - МКД 567,36 кг на человека в год).</t>
  </si>
  <si>
    <t>Масса отходов образованных туристами, размещенными  в индивидуальных  средствах размещения  Камчатского края  с учетом времени экспозиции ( кг/год)</t>
  </si>
  <si>
    <t>Расчетный объем отходов, образованный туристами - экскурсантами в Камчатского края м3 (норматив - кафе, рестораны, бары, закусочные, столовые 2,53 м3 на человека в год.</t>
  </si>
  <si>
    <t>Расчетная масса отходов, образованная туристами - экскурсантами в Камчатском крае кг (норматив - кафе, рестораны, бары, закусочные, столовые 500,06 кг на человека в год).</t>
  </si>
  <si>
    <t>ИТОГО:</t>
  </si>
  <si>
    <t>Дополнительное количество условных контейнеров (0,75 м3) от турпотока шт.</t>
  </si>
  <si>
    <t>Объем отходов образованных туристами экскурсантами с учетом времени экспозиции  ( м3/год)</t>
  </si>
  <si>
    <t>Масса отходов образованных туристами экскурсантами с учетом времени экспозиции ( кг/год)</t>
  </si>
  <si>
    <t>Среднее время пребывания туриста в КСР, дней</t>
  </si>
  <si>
    <t>Время экспозиции в КСР (время нахождения туриста на территории Камчатского края) Е</t>
  </si>
  <si>
    <t>Время экспозиции в  ИСР (время нахождения туриста на территории Камчатского края) Е</t>
  </si>
  <si>
    <t>Время экспозиции экскутрсантов (время нахождения туриста на территории Камчатского края) Е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</si>
</sst>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0" borderId="0" xfId="0" applyFont="1" applyAlignment="1">
      <alignment vertical="center"/>
    </xf>
    <xf numFmtId="0" fontId="1" fillId="0" borderId="2" xfId="0" applyFont="1" applyFill="1" applyBorder="1" applyAlignment="1"/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/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36"/>
  <sheetViews>
    <sheetView tabSelected="1" zoomScaleNormal="100" zoomScaleSheetLayoutView="100" workbookViewId="0">
      <selection activeCell="I6" sqref="I6"/>
    </sheetView>
  </sheetViews>
  <sheetFormatPr defaultColWidth="9.140625" defaultRowHeight="15.75"/>
  <cols>
    <col min="1" max="1" width="9.140625" style="8"/>
    <col min="2" max="2" width="40.42578125" style="8" customWidth="1"/>
    <col min="3" max="3" width="22.7109375" style="7" customWidth="1"/>
    <col min="4" max="4" width="29.140625" style="12" customWidth="1"/>
    <col min="5" max="5" width="21.140625" style="12" customWidth="1"/>
    <col min="6" max="6" width="29.140625" style="12" customWidth="1"/>
    <col min="7" max="9" width="24" style="7" customWidth="1"/>
    <col min="10" max="10" width="22.42578125" style="7" customWidth="1"/>
    <col min="11" max="11" width="27.140625" style="12" customWidth="1"/>
    <col min="12" max="12" width="22.28515625" style="12" customWidth="1"/>
    <col min="13" max="16" width="22.42578125" style="7" customWidth="1"/>
    <col min="17" max="17" width="30.5703125" style="12" customWidth="1"/>
    <col min="18" max="18" width="0.28515625" style="8" hidden="1" customWidth="1"/>
    <col min="19" max="19" width="21.140625" style="8" customWidth="1"/>
    <col min="20" max="20" width="23" style="24" customWidth="1"/>
    <col min="21" max="22" width="23" style="3" customWidth="1"/>
    <col min="23" max="24" width="20" style="7" customWidth="1"/>
    <col min="25" max="25" width="16.5703125" style="8" customWidth="1"/>
    <col min="26" max="26" width="18.5703125" style="8" customWidth="1"/>
    <col min="27" max="27" width="20.42578125" style="8" customWidth="1"/>
    <col min="28" max="28" width="19" style="8" customWidth="1"/>
    <col min="29" max="16384" width="9.140625" style="8"/>
  </cols>
  <sheetData>
    <row r="1" spans="1:28" ht="18.75">
      <c r="B1" s="20" t="s">
        <v>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T1" s="3"/>
    </row>
    <row r="2" spans="1:28" ht="18.7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T2" s="3"/>
    </row>
    <row r="3" spans="1:28">
      <c r="B3" s="43" t="s">
        <v>13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T3" s="3"/>
    </row>
    <row r="4" spans="1:28" ht="18.75">
      <c r="B4" s="1"/>
      <c r="C4" s="14"/>
      <c r="D4" s="14"/>
      <c r="E4" s="14"/>
      <c r="F4" s="14"/>
      <c r="G4" s="14"/>
      <c r="H4" s="14"/>
      <c r="I4" s="14"/>
      <c r="J4" s="14"/>
      <c r="K4" s="15"/>
      <c r="L4" s="15"/>
      <c r="M4" s="1"/>
      <c r="N4" s="1"/>
      <c r="O4" s="1"/>
      <c r="P4" s="1"/>
      <c r="Q4" s="1"/>
      <c r="T4" s="3"/>
    </row>
    <row r="5" spans="1:28" ht="117" customHeight="1">
      <c r="A5" s="18" t="s">
        <v>7</v>
      </c>
      <c r="B5" s="16" t="s">
        <v>0</v>
      </c>
      <c r="C5" s="30" t="s">
        <v>9</v>
      </c>
      <c r="D5" s="47" t="s">
        <v>21</v>
      </c>
      <c r="E5" s="65" t="s">
        <v>35</v>
      </c>
      <c r="F5" s="47" t="s">
        <v>36</v>
      </c>
      <c r="G5" s="66" t="s">
        <v>22</v>
      </c>
      <c r="H5" s="47" t="s">
        <v>23</v>
      </c>
      <c r="I5" s="67" t="s">
        <v>26</v>
      </c>
      <c r="J5" s="30" t="s">
        <v>10</v>
      </c>
      <c r="K5" s="47" t="s">
        <v>24</v>
      </c>
      <c r="L5" s="47" t="s">
        <v>37</v>
      </c>
      <c r="M5" s="66" t="s">
        <v>25</v>
      </c>
      <c r="N5" s="47" t="s">
        <v>27</v>
      </c>
      <c r="O5" s="67" t="s">
        <v>28</v>
      </c>
      <c r="P5" s="32" t="s">
        <v>11</v>
      </c>
      <c r="Q5" s="47" t="s">
        <v>29</v>
      </c>
      <c r="R5" s="17"/>
      <c r="S5" s="47" t="s">
        <v>38</v>
      </c>
      <c r="T5" s="66" t="s">
        <v>33</v>
      </c>
      <c r="U5" s="47" t="s">
        <v>30</v>
      </c>
      <c r="V5" s="67" t="s">
        <v>34</v>
      </c>
      <c r="W5" s="27" t="s">
        <v>3</v>
      </c>
      <c r="X5" s="57" t="s">
        <v>12</v>
      </c>
      <c r="Y5" s="47" t="s">
        <v>6</v>
      </c>
      <c r="Z5" s="47" t="s">
        <v>32</v>
      </c>
      <c r="AA5" s="47" t="s">
        <v>4</v>
      </c>
      <c r="AB5" s="16" t="s">
        <v>5</v>
      </c>
    </row>
    <row r="6" spans="1:28" ht="36.75" customHeight="1">
      <c r="A6" s="29">
        <v>1</v>
      </c>
      <c r="B6" s="45" t="s">
        <v>14</v>
      </c>
      <c r="C6" s="46">
        <v>94680</v>
      </c>
      <c r="D6" s="21">
        <f>C6*2.86</f>
        <v>270784.8</v>
      </c>
      <c r="E6" s="18">
        <v>7</v>
      </c>
      <c r="F6" s="18">
        <v>1.9199999999999998E-2</v>
      </c>
      <c r="G6" s="33">
        <f>D6*F6</f>
        <v>5199.0681599999989</v>
      </c>
      <c r="H6" s="21">
        <f>C6*567.36</f>
        <v>53717644.800000004</v>
      </c>
      <c r="I6" s="54">
        <f>H6*F6</f>
        <v>1031378.78016</v>
      </c>
      <c r="J6" s="31"/>
      <c r="K6" s="22"/>
      <c r="L6" s="18"/>
      <c r="M6" s="34"/>
      <c r="N6" s="22"/>
      <c r="O6" s="55"/>
      <c r="P6" s="31"/>
      <c r="Q6" s="22"/>
      <c r="R6" s="63"/>
      <c r="S6" s="18"/>
      <c r="T6" s="35"/>
      <c r="U6" s="38"/>
      <c r="V6" s="56"/>
      <c r="W6" s="36">
        <f>G6+M6+T6</f>
        <v>5199.0681599999989</v>
      </c>
      <c r="X6" s="58">
        <v>1031.3779999999999</v>
      </c>
      <c r="Y6" s="18">
        <v>2</v>
      </c>
      <c r="Z6" s="19">
        <f>W6/(0.75*52*Y6)</f>
        <v>66.654719999999983</v>
      </c>
      <c r="AA6" s="37">
        <v>2</v>
      </c>
      <c r="AB6" s="19">
        <f>Z6/AA6</f>
        <v>33.327359999999992</v>
      </c>
    </row>
    <row r="7" spans="1:28" ht="38.25" customHeight="1">
      <c r="A7" s="29">
        <v>2</v>
      </c>
      <c r="B7" s="45" t="s">
        <v>15</v>
      </c>
      <c r="C7" s="46">
        <v>1566</v>
      </c>
      <c r="D7" s="21">
        <f t="shared" ref="D7:D12" si="0">C7*2.86</f>
        <v>4478.76</v>
      </c>
      <c r="E7" s="18">
        <v>4</v>
      </c>
      <c r="F7" s="18">
        <v>1.0999999999999999E-2</v>
      </c>
      <c r="G7" s="33">
        <f t="shared" ref="G7:G12" si="1">D7*F7</f>
        <v>49.266359999999999</v>
      </c>
      <c r="H7" s="21">
        <f t="shared" ref="H7:H12" si="2">C7*567.36</f>
        <v>888485.76</v>
      </c>
      <c r="I7" s="54">
        <f t="shared" ref="I7:I12" si="3">H7*F7</f>
        <v>9773.3433599999989</v>
      </c>
      <c r="J7" s="31"/>
      <c r="K7" s="22"/>
      <c r="L7" s="18"/>
      <c r="M7" s="34"/>
      <c r="N7" s="22"/>
      <c r="O7" s="55"/>
      <c r="P7" s="31"/>
      <c r="Q7" s="22"/>
      <c r="R7" s="63"/>
      <c r="S7" s="18"/>
      <c r="T7" s="35"/>
      <c r="U7" s="38"/>
      <c r="V7" s="56"/>
      <c r="W7" s="36">
        <f>G7+M7+T7</f>
        <v>49.266359999999999</v>
      </c>
      <c r="X7" s="58">
        <v>9.7729999999999997</v>
      </c>
      <c r="Y7" s="18">
        <v>2</v>
      </c>
      <c r="Z7" s="19">
        <f t="shared" ref="Z7:Z12" si="4">W7/(0.75*52*Y7)</f>
        <v>0.63161999999999996</v>
      </c>
      <c r="AA7" s="18">
        <v>2</v>
      </c>
      <c r="AB7" s="19">
        <v>1</v>
      </c>
    </row>
    <row r="8" spans="1:28" ht="25.5" customHeight="1">
      <c r="A8" s="29">
        <v>3</v>
      </c>
      <c r="B8" s="45" t="s">
        <v>16</v>
      </c>
      <c r="C8" s="46">
        <v>2010</v>
      </c>
      <c r="D8" s="21">
        <f t="shared" si="0"/>
        <v>5748.5999999999995</v>
      </c>
      <c r="E8" s="18">
        <v>2</v>
      </c>
      <c r="F8" s="18">
        <v>5.47E-3</v>
      </c>
      <c r="G8" s="33">
        <f t="shared" si="1"/>
        <v>31.444841999999998</v>
      </c>
      <c r="H8" s="21">
        <f t="shared" si="2"/>
        <v>1140393.6000000001</v>
      </c>
      <c r="I8" s="54">
        <f t="shared" si="3"/>
        <v>6237.9529920000004</v>
      </c>
      <c r="J8" s="31"/>
      <c r="K8" s="22"/>
      <c r="L8" s="18"/>
      <c r="M8" s="34"/>
      <c r="N8" s="22"/>
      <c r="O8" s="55"/>
      <c r="P8" s="31"/>
      <c r="Q8" s="22"/>
      <c r="R8" s="63"/>
      <c r="S8" s="18"/>
      <c r="T8" s="35"/>
      <c r="U8" s="38"/>
      <c r="V8" s="56"/>
      <c r="W8" s="36">
        <f>G8+M8+T8</f>
        <v>31.444841999999998</v>
      </c>
      <c r="X8" s="58">
        <v>6.2370000000000001</v>
      </c>
      <c r="Y8" s="18">
        <v>2</v>
      </c>
      <c r="Z8" s="19">
        <v>1</v>
      </c>
      <c r="AA8" s="18">
        <v>2</v>
      </c>
      <c r="AB8" s="19">
        <f t="shared" ref="AB8:AB12" si="5">Z8/AA8</f>
        <v>0.5</v>
      </c>
    </row>
    <row r="9" spans="1:28" ht="22.5" customHeight="1">
      <c r="A9" s="29">
        <v>4</v>
      </c>
      <c r="B9" s="45" t="s">
        <v>17</v>
      </c>
      <c r="C9" s="46">
        <v>1803</v>
      </c>
      <c r="D9" s="21">
        <f t="shared" si="0"/>
        <v>5156.58</v>
      </c>
      <c r="E9" s="18">
        <v>2</v>
      </c>
      <c r="F9" s="18">
        <v>5.47E-3</v>
      </c>
      <c r="G9" s="33">
        <f t="shared" si="1"/>
        <v>28.206492600000001</v>
      </c>
      <c r="H9" s="21">
        <f t="shared" si="2"/>
        <v>1022950.0800000001</v>
      </c>
      <c r="I9" s="54">
        <f t="shared" si="3"/>
        <v>5595.5369376000008</v>
      </c>
      <c r="J9" s="31"/>
      <c r="K9" s="22"/>
      <c r="L9" s="18"/>
      <c r="M9" s="34"/>
      <c r="N9" s="22"/>
      <c r="O9" s="55"/>
      <c r="P9" s="31"/>
      <c r="Q9" s="22"/>
      <c r="R9" s="63"/>
      <c r="S9" s="18"/>
      <c r="T9" s="35"/>
      <c r="U9" s="38"/>
      <c r="V9" s="56"/>
      <c r="W9" s="36">
        <f>G9+M9+T9</f>
        <v>28.206492600000001</v>
      </c>
      <c r="X9" s="58">
        <v>5.5949999999999998</v>
      </c>
      <c r="Y9" s="18">
        <v>2</v>
      </c>
      <c r="Z9" s="19">
        <v>1</v>
      </c>
      <c r="AA9" s="18">
        <v>2</v>
      </c>
      <c r="AB9" s="19">
        <f t="shared" si="5"/>
        <v>0.5</v>
      </c>
    </row>
    <row r="10" spans="1:28" ht="24.75" customHeight="1">
      <c r="A10" s="29">
        <v>5</v>
      </c>
      <c r="B10" s="18" t="s">
        <v>18</v>
      </c>
      <c r="C10" s="31">
        <v>975</v>
      </c>
      <c r="D10" s="21">
        <f t="shared" si="0"/>
        <v>2788.5</v>
      </c>
      <c r="E10" s="18">
        <v>2</v>
      </c>
      <c r="F10" s="18">
        <v>5.47E-3</v>
      </c>
      <c r="G10" s="33">
        <f t="shared" si="1"/>
        <v>15.253095</v>
      </c>
      <c r="H10" s="21">
        <f t="shared" si="2"/>
        <v>553176</v>
      </c>
      <c r="I10" s="54">
        <f t="shared" si="3"/>
        <v>3025.8727199999998</v>
      </c>
      <c r="J10" s="31"/>
      <c r="K10" s="22"/>
      <c r="L10" s="18"/>
      <c r="M10" s="34"/>
      <c r="N10" s="22"/>
      <c r="O10" s="55"/>
      <c r="P10" s="31"/>
      <c r="Q10" s="22"/>
      <c r="R10" s="63"/>
      <c r="S10" s="18"/>
      <c r="T10" s="35"/>
      <c r="U10" s="38"/>
      <c r="V10" s="56"/>
      <c r="W10" s="36">
        <f>G10+M10+T10</f>
        <v>15.253095</v>
      </c>
      <c r="X10" s="58">
        <v>3.0249999999999999</v>
      </c>
      <c r="Y10" s="18">
        <v>2</v>
      </c>
      <c r="Z10" s="19">
        <v>1</v>
      </c>
      <c r="AA10" s="18">
        <v>2</v>
      </c>
      <c r="AB10" s="19">
        <f t="shared" si="5"/>
        <v>0.5</v>
      </c>
    </row>
    <row r="11" spans="1:28" s="7" customFormat="1" ht="35.25" customHeight="1">
      <c r="A11" s="53">
        <v>6</v>
      </c>
      <c r="B11" s="28" t="s">
        <v>19</v>
      </c>
      <c r="C11" s="31">
        <v>88430</v>
      </c>
      <c r="D11" s="21">
        <f t="shared" si="0"/>
        <v>252909.8</v>
      </c>
      <c r="E11" s="18">
        <v>7</v>
      </c>
      <c r="F11" s="24">
        <v>1.9199999999999998E-2</v>
      </c>
      <c r="G11" s="33">
        <f t="shared" si="1"/>
        <v>4855.8681599999991</v>
      </c>
      <c r="H11" s="21">
        <f t="shared" si="2"/>
        <v>50171644.800000004</v>
      </c>
      <c r="I11" s="54">
        <f t="shared" si="3"/>
        <v>963295.58016000001</v>
      </c>
      <c r="J11" s="31">
        <v>5647</v>
      </c>
      <c r="K11" s="22">
        <f>J11*2.86</f>
        <v>16150.42</v>
      </c>
      <c r="L11" s="24">
        <v>1.9199999999999998E-2</v>
      </c>
      <c r="M11" s="34">
        <f>K11*L11</f>
        <v>310.08806399999997</v>
      </c>
      <c r="N11" s="22">
        <f>J11*567.36</f>
        <v>3203881.92</v>
      </c>
      <c r="O11" s="55">
        <f>N11*L11</f>
        <v>61514.532863999993</v>
      </c>
      <c r="P11" s="31">
        <v>671</v>
      </c>
      <c r="Q11" s="22">
        <f>P11*2.53</f>
        <v>1697.6299999999999</v>
      </c>
      <c r="R11" s="64"/>
      <c r="S11" s="24">
        <v>1.9199999999999998E-2</v>
      </c>
      <c r="T11" s="35">
        <f>Q11*S11</f>
        <v>32.594495999999992</v>
      </c>
      <c r="U11" s="38">
        <f>P11*500.06</f>
        <v>335540.26</v>
      </c>
      <c r="V11" s="56">
        <f>U11*S11</f>
        <v>6442.3729919999996</v>
      </c>
      <c r="W11" s="36">
        <f>G11+M11+T11</f>
        <v>5198.5507199999984</v>
      </c>
      <c r="X11" s="58">
        <v>1031.252</v>
      </c>
      <c r="Y11" s="24">
        <v>7</v>
      </c>
      <c r="Z11" s="19">
        <f t="shared" si="4"/>
        <v>19.042310329670325</v>
      </c>
      <c r="AA11" s="37">
        <v>2</v>
      </c>
      <c r="AB11" s="19">
        <f t="shared" si="5"/>
        <v>9.5211551648351627</v>
      </c>
    </row>
    <row r="12" spans="1:28" ht="38.25" customHeight="1">
      <c r="A12" s="29">
        <v>7</v>
      </c>
      <c r="B12" s="45" t="s">
        <v>20</v>
      </c>
      <c r="C12" s="31">
        <v>3000</v>
      </c>
      <c r="D12" s="21">
        <f t="shared" si="0"/>
        <v>8580</v>
      </c>
      <c r="E12" s="24">
        <v>4</v>
      </c>
      <c r="F12" s="18">
        <v>1.0999999999999999E-2</v>
      </c>
      <c r="G12" s="33">
        <f t="shared" si="1"/>
        <v>94.38</v>
      </c>
      <c r="H12" s="21">
        <f t="shared" si="2"/>
        <v>1702080</v>
      </c>
      <c r="I12" s="54">
        <f t="shared" si="3"/>
        <v>18722.879999999997</v>
      </c>
      <c r="J12" s="31"/>
      <c r="K12" s="22"/>
      <c r="L12" s="18"/>
      <c r="M12" s="34"/>
      <c r="N12" s="22"/>
      <c r="O12" s="55"/>
      <c r="P12" s="31"/>
      <c r="Q12" s="22"/>
      <c r="R12" s="63"/>
      <c r="S12" s="18"/>
      <c r="T12" s="35"/>
      <c r="U12" s="38"/>
      <c r="V12" s="56"/>
      <c r="W12" s="36">
        <f>G12+M12+T12</f>
        <v>94.38</v>
      </c>
      <c r="X12" s="58">
        <v>18.722000000000001</v>
      </c>
      <c r="Y12" s="18">
        <v>3</v>
      </c>
      <c r="Z12" s="19">
        <f t="shared" si="4"/>
        <v>0.80666666666666664</v>
      </c>
      <c r="AA12" s="37">
        <v>1</v>
      </c>
      <c r="AB12" s="19">
        <f t="shared" si="5"/>
        <v>0.80666666666666664</v>
      </c>
    </row>
    <row r="13" spans="1:28" s="48" customFormat="1" ht="20.25" customHeight="1">
      <c r="A13" s="51"/>
      <c r="B13" s="49" t="s">
        <v>31</v>
      </c>
      <c r="C13" s="50">
        <f>SUM(C6:C12)</f>
        <v>192464</v>
      </c>
      <c r="D13" s="50">
        <f>SUM(D6:D12)</f>
        <v>550447.04</v>
      </c>
      <c r="F13" s="50"/>
      <c r="G13" s="50">
        <f>SUM(G6:G12)</f>
        <v>10273.487109599997</v>
      </c>
      <c r="H13" s="50">
        <f>SUM(H6:H12)</f>
        <v>109196375.04000001</v>
      </c>
      <c r="I13" s="50">
        <f>SUM(I6:I12)</f>
        <v>2038029.9463295997</v>
      </c>
      <c r="J13" s="50">
        <v>5647</v>
      </c>
      <c r="K13" s="50">
        <f>SUM(K6:K12)</f>
        <v>16150.42</v>
      </c>
      <c r="L13" s="50"/>
      <c r="M13" s="50">
        <v>310.10000000000002</v>
      </c>
      <c r="N13" s="50">
        <f>SUM(N6:N12)</f>
        <v>3203881.92</v>
      </c>
      <c r="O13" s="50">
        <f>SUM(O6:O12)</f>
        <v>61514.532863999993</v>
      </c>
      <c r="P13" s="50">
        <f>SUM(P6:P12)</f>
        <v>671</v>
      </c>
      <c r="Q13" s="50">
        <f>SUM(Q6:Q12)</f>
        <v>1697.6299999999999</v>
      </c>
      <c r="R13" s="51"/>
      <c r="S13" s="51"/>
      <c r="T13" s="51">
        <v>32.590000000000003</v>
      </c>
      <c r="U13" s="52">
        <f>SUM(U6:U12)</f>
        <v>335540.26</v>
      </c>
      <c r="V13" s="52">
        <f>SUM(V6:V12)</f>
        <v>6442.3729919999996</v>
      </c>
      <c r="W13" s="61">
        <f>SUM(W6:W12)</f>
        <v>10616.169669599996</v>
      </c>
      <c r="X13" s="61">
        <f>SUM(X6:X12)</f>
        <v>2105.9820000000004</v>
      </c>
      <c r="Y13" s="51"/>
      <c r="Z13" s="62">
        <f>SUM(Z6:Z12)</f>
        <v>90.135316996336982</v>
      </c>
      <c r="AA13" s="51"/>
      <c r="AB13" s="62">
        <f>SUM(AB6:AB12)</f>
        <v>46.155181831501821</v>
      </c>
    </row>
    <row r="14" spans="1:28" ht="16.5" customHeight="1">
      <c r="A14" s="39"/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39"/>
      <c r="S14" s="39"/>
      <c r="T14" s="3"/>
      <c r="W14" s="25"/>
      <c r="X14" s="25"/>
      <c r="Z14" s="23"/>
      <c r="AB14" s="23"/>
    </row>
    <row r="15" spans="1:28" s="13" customFormat="1" ht="18.75">
      <c r="A15" s="42"/>
      <c r="B15" s="44" t="s">
        <v>1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2"/>
      <c r="S15" s="42"/>
      <c r="T15" s="3"/>
      <c r="U15" s="3"/>
      <c r="V15" s="3"/>
      <c r="W15" s="59"/>
      <c r="X15" s="60"/>
    </row>
    <row r="16" spans="1:28" s="13" customFormat="1" ht="18.75">
      <c r="B16" s="44" t="s">
        <v>2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T16" s="3"/>
      <c r="U16" s="3"/>
      <c r="V16" s="3"/>
      <c r="W16" s="26"/>
      <c r="X16" s="26"/>
    </row>
    <row r="17" spans="2:24">
      <c r="B17" s="4"/>
      <c r="C17" s="9"/>
      <c r="D17" s="9"/>
      <c r="E17" s="9"/>
      <c r="F17" s="9"/>
      <c r="G17" s="9"/>
      <c r="H17" s="9"/>
      <c r="I17" s="9"/>
      <c r="J17" s="3"/>
      <c r="K17" s="3"/>
      <c r="L17" s="3"/>
      <c r="M17" s="3"/>
      <c r="N17" s="3"/>
      <c r="O17" s="3"/>
      <c r="P17" s="3"/>
      <c r="Q17" s="3"/>
      <c r="T17" s="3"/>
      <c r="W17" s="9"/>
      <c r="X17" s="9"/>
    </row>
    <row r="18" spans="2:24">
      <c r="B18" s="2"/>
      <c r="C18" s="9"/>
      <c r="D18" s="9"/>
      <c r="E18" s="9"/>
      <c r="F18" s="9"/>
      <c r="G18" s="9"/>
      <c r="H18" s="9"/>
      <c r="I18" s="9"/>
      <c r="J18" s="3"/>
      <c r="K18" s="3"/>
      <c r="L18" s="3"/>
      <c r="M18" s="3"/>
      <c r="N18" s="3"/>
      <c r="O18" s="3"/>
      <c r="P18" s="3"/>
      <c r="Q18" s="3"/>
      <c r="T18" s="3"/>
      <c r="W18" s="9"/>
      <c r="X18" s="9"/>
    </row>
    <row r="19" spans="2:24">
      <c r="B19" s="2"/>
      <c r="C19" s="9"/>
      <c r="D19" s="9"/>
      <c r="E19" s="9"/>
      <c r="F19" s="9"/>
      <c r="G19" s="9"/>
      <c r="H19" s="9"/>
      <c r="I19" s="9"/>
      <c r="J19" s="3"/>
      <c r="K19" s="3"/>
      <c r="L19" s="3"/>
      <c r="M19" s="3"/>
      <c r="N19" s="3"/>
      <c r="O19" s="3"/>
      <c r="P19" s="3"/>
      <c r="Q19" s="3"/>
      <c r="T19" s="3"/>
      <c r="W19" s="9"/>
      <c r="X19" s="9"/>
    </row>
    <row r="20" spans="2:24">
      <c r="B20" s="2"/>
      <c r="C20" s="9"/>
      <c r="D20" s="9"/>
      <c r="E20" s="9"/>
      <c r="F20" s="9"/>
      <c r="G20" s="9"/>
      <c r="H20" s="9"/>
      <c r="I20" s="9"/>
      <c r="J20" s="3"/>
      <c r="K20" s="3"/>
      <c r="L20" s="3"/>
      <c r="M20" s="3"/>
      <c r="N20" s="3"/>
      <c r="O20" s="3"/>
      <c r="P20" s="3"/>
      <c r="Q20" s="3"/>
      <c r="T20" s="3"/>
      <c r="W20" s="9"/>
      <c r="X20" s="9"/>
    </row>
    <row r="21" spans="2:24">
      <c r="B21" s="2"/>
      <c r="C21" s="9"/>
      <c r="D21" s="9"/>
      <c r="E21" s="9"/>
      <c r="F21" s="9"/>
      <c r="G21" s="9"/>
      <c r="H21" s="9"/>
      <c r="I21" s="9"/>
      <c r="J21" s="3"/>
      <c r="K21" s="3"/>
      <c r="L21" s="3"/>
      <c r="M21" s="3"/>
      <c r="N21" s="3"/>
      <c r="O21" s="3"/>
      <c r="P21" s="3"/>
      <c r="Q21" s="3"/>
      <c r="T21" s="3"/>
      <c r="W21" s="9"/>
      <c r="X21" s="9"/>
    </row>
    <row r="22" spans="2:24">
      <c r="B22" s="2"/>
      <c r="C22" s="9"/>
      <c r="D22" s="9"/>
      <c r="E22" s="9"/>
      <c r="F22" s="9"/>
      <c r="G22" s="9"/>
      <c r="H22" s="9"/>
      <c r="I22" s="9"/>
      <c r="J22" s="3"/>
      <c r="K22" s="3"/>
      <c r="L22" s="3"/>
      <c r="M22" s="3"/>
      <c r="N22" s="3"/>
      <c r="O22" s="3"/>
      <c r="P22" s="3"/>
      <c r="Q22" s="3"/>
      <c r="T22" s="3"/>
      <c r="W22" s="9"/>
      <c r="X22" s="9"/>
    </row>
    <row r="23" spans="2:24">
      <c r="B23" s="2"/>
      <c r="C23" s="9"/>
      <c r="D23" s="9"/>
      <c r="E23" s="9"/>
      <c r="F23" s="9"/>
      <c r="G23" s="9"/>
      <c r="H23" s="9"/>
      <c r="I23" s="9"/>
      <c r="J23" s="3"/>
      <c r="K23" s="3"/>
      <c r="L23" s="3"/>
      <c r="M23" s="3"/>
      <c r="N23" s="3"/>
      <c r="O23" s="3"/>
      <c r="P23" s="3"/>
      <c r="Q23" s="3"/>
      <c r="T23" s="3"/>
      <c r="W23" s="9"/>
      <c r="X23" s="9"/>
    </row>
    <row r="24" spans="2:24">
      <c r="B24" s="2"/>
      <c r="C24" s="9"/>
      <c r="D24" s="9"/>
      <c r="E24" s="9"/>
      <c r="F24" s="9"/>
      <c r="G24" s="9"/>
      <c r="H24" s="9"/>
      <c r="I24" s="9"/>
      <c r="J24" s="3"/>
      <c r="K24" s="3"/>
      <c r="L24" s="3"/>
      <c r="M24" s="3"/>
      <c r="N24" s="3"/>
      <c r="O24" s="3"/>
      <c r="P24" s="3"/>
      <c r="Q24" s="3"/>
      <c r="T24" s="3"/>
      <c r="W24" s="9"/>
      <c r="X24" s="9"/>
    </row>
    <row r="25" spans="2:24">
      <c r="B25" s="10"/>
      <c r="C25" s="11"/>
      <c r="D25" s="11"/>
      <c r="E25" s="11"/>
      <c r="F25" s="11"/>
      <c r="G25" s="11"/>
      <c r="H25" s="11"/>
      <c r="I25" s="11"/>
      <c r="J25" s="5"/>
      <c r="K25" s="5"/>
      <c r="L25" s="5"/>
      <c r="M25" s="5"/>
      <c r="N25" s="5"/>
      <c r="O25" s="5"/>
      <c r="P25" s="5"/>
      <c r="Q25" s="5"/>
      <c r="T25" s="3"/>
      <c r="W25" s="9"/>
      <c r="X25" s="9"/>
    </row>
    <row r="26" spans="2:24">
      <c r="B26" s="9"/>
      <c r="C26" s="9"/>
      <c r="D26" s="9"/>
      <c r="E26" s="9"/>
      <c r="F26" s="9"/>
      <c r="G26" s="9"/>
      <c r="H26" s="9"/>
      <c r="I26" s="9"/>
      <c r="J26" s="5"/>
      <c r="K26" s="5"/>
      <c r="L26" s="5"/>
      <c r="M26" s="5"/>
      <c r="N26" s="5"/>
      <c r="O26" s="5"/>
      <c r="P26" s="5"/>
      <c r="Q26" s="5"/>
      <c r="T26" s="3"/>
      <c r="W26" s="9"/>
      <c r="X26" s="9"/>
    </row>
    <row r="27" spans="2:24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3"/>
      <c r="W27" s="9"/>
      <c r="X27" s="9"/>
    </row>
    <row r="28" spans="2:24">
      <c r="B28" s="6"/>
      <c r="C28" s="11"/>
      <c r="D28" s="11"/>
      <c r="E28" s="11"/>
      <c r="F28" s="11"/>
      <c r="G28" s="11"/>
      <c r="H28" s="11"/>
      <c r="I28" s="11"/>
      <c r="J28" s="5"/>
      <c r="K28" s="5"/>
      <c r="L28" s="5"/>
      <c r="M28" s="5"/>
      <c r="N28" s="5"/>
      <c r="O28" s="5"/>
      <c r="P28" s="5"/>
      <c r="Q28" s="5"/>
      <c r="T28" s="3"/>
      <c r="W28" s="9"/>
      <c r="X28" s="9"/>
    </row>
    <row r="29" spans="2:24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3"/>
      <c r="W29" s="9"/>
      <c r="X29" s="9"/>
    </row>
    <row r="30" spans="2:24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3"/>
      <c r="W30" s="9"/>
      <c r="X30" s="9"/>
    </row>
    <row r="31" spans="2:24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T31" s="3"/>
      <c r="W31" s="9"/>
      <c r="X31" s="9"/>
    </row>
    <row r="32" spans="2:24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T32" s="3"/>
      <c r="W32" s="9"/>
      <c r="X32" s="9"/>
    </row>
    <row r="33" spans="2:24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T33" s="3"/>
      <c r="W33" s="9"/>
      <c r="X33" s="9"/>
    </row>
    <row r="34" spans="2:24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T34" s="3"/>
      <c r="W34" s="9"/>
      <c r="X34" s="9"/>
    </row>
    <row r="35" spans="2:24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T35" s="3"/>
      <c r="W35" s="9"/>
      <c r="X35" s="9"/>
    </row>
    <row r="36" spans="2:24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T36" s="3"/>
      <c r="W36" s="9"/>
      <c r="X36" s="9"/>
    </row>
    <row r="37" spans="2:24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T37" s="3"/>
      <c r="W37" s="9"/>
      <c r="X37" s="9"/>
    </row>
    <row r="38" spans="2:24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T38" s="3"/>
      <c r="W38" s="9"/>
      <c r="X38" s="9"/>
    </row>
    <row r="39" spans="2:24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T39" s="3"/>
      <c r="W39" s="9"/>
      <c r="X39" s="9"/>
    </row>
    <row r="40" spans="2:24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T40" s="3"/>
      <c r="W40" s="9"/>
      <c r="X40" s="9"/>
    </row>
    <row r="41" spans="2:24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T41" s="3"/>
      <c r="W41" s="9"/>
      <c r="X41" s="9"/>
    </row>
    <row r="42" spans="2:24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T42" s="3"/>
      <c r="W42" s="9"/>
      <c r="X42" s="9"/>
    </row>
    <row r="43" spans="2:24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T43" s="3"/>
      <c r="W43" s="9"/>
      <c r="X43" s="9"/>
    </row>
    <row r="44" spans="2:24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T44" s="3"/>
      <c r="W44" s="9"/>
      <c r="X44" s="9"/>
    </row>
    <row r="45" spans="2:24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T45" s="3"/>
      <c r="W45" s="9"/>
      <c r="X45" s="9"/>
    </row>
    <row r="46" spans="2:24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T46" s="3"/>
      <c r="W46" s="9"/>
      <c r="X46" s="9"/>
    </row>
    <row r="47" spans="2:24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T47" s="3"/>
      <c r="W47" s="9"/>
      <c r="X47" s="9"/>
    </row>
    <row r="48" spans="2:24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T48" s="3"/>
      <c r="W48" s="9"/>
      <c r="X48" s="9"/>
    </row>
    <row r="49" spans="2:24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T49" s="3"/>
      <c r="W49" s="9"/>
      <c r="X49" s="9"/>
    </row>
    <row r="50" spans="2:24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T50" s="3"/>
      <c r="W50" s="9"/>
      <c r="X50" s="9"/>
    </row>
    <row r="51" spans="2:24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T51" s="3"/>
      <c r="W51" s="9"/>
      <c r="X51" s="9"/>
    </row>
    <row r="52" spans="2:24">
      <c r="B52" s="7"/>
      <c r="D52" s="7"/>
      <c r="E52" s="7"/>
      <c r="F52" s="7"/>
      <c r="K52" s="7"/>
      <c r="L52" s="7"/>
      <c r="Q52" s="7"/>
      <c r="T52" s="3"/>
      <c r="W52" s="9"/>
      <c r="X52" s="9"/>
    </row>
    <row r="53" spans="2:24">
      <c r="B53" s="7"/>
      <c r="D53" s="7"/>
      <c r="E53" s="7"/>
      <c r="F53" s="7"/>
      <c r="K53" s="7"/>
      <c r="L53" s="7"/>
      <c r="Q53" s="7"/>
      <c r="T53" s="3"/>
      <c r="W53" s="9"/>
      <c r="X53" s="9"/>
    </row>
    <row r="54" spans="2:24" s="7" customFormat="1">
      <c r="T54" s="3"/>
      <c r="U54" s="3"/>
      <c r="V54" s="3"/>
      <c r="W54" s="9"/>
      <c r="X54" s="9"/>
    </row>
    <row r="55" spans="2:24" s="7" customFormat="1">
      <c r="T55" s="3"/>
      <c r="U55" s="3"/>
      <c r="V55" s="3"/>
      <c r="W55" s="9"/>
      <c r="X55" s="9"/>
    </row>
    <row r="56" spans="2:24" s="7" customFormat="1">
      <c r="T56" s="3"/>
      <c r="U56" s="3"/>
      <c r="V56" s="3"/>
      <c r="W56" s="9"/>
      <c r="X56" s="9"/>
    </row>
    <row r="57" spans="2:24" s="7" customFormat="1">
      <c r="T57" s="3"/>
      <c r="U57" s="3"/>
      <c r="V57" s="3"/>
      <c r="W57" s="9"/>
      <c r="X57" s="9"/>
    </row>
    <row r="58" spans="2:24" s="7" customFormat="1">
      <c r="T58" s="3"/>
      <c r="U58" s="3"/>
      <c r="V58" s="3"/>
      <c r="W58" s="9"/>
      <c r="X58" s="9"/>
    </row>
    <row r="59" spans="2:24" s="7" customFormat="1">
      <c r="T59" s="3"/>
      <c r="U59" s="3"/>
      <c r="V59" s="3"/>
      <c r="W59" s="9"/>
      <c r="X59" s="9"/>
    </row>
    <row r="60" spans="2:24" s="7" customFormat="1">
      <c r="T60" s="3"/>
      <c r="U60" s="3"/>
      <c r="V60" s="3"/>
      <c r="W60" s="9"/>
      <c r="X60" s="9"/>
    </row>
    <row r="61" spans="2:24" s="7" customFormat="1">
      <c r="T61" s="3"/>
      <c r="U61" s="3"/>
      <c r="V61" s="3"/>
      <c r="W61" s="9"/>
      <c r="X61" s="9"/>
    </row>
    <row r="62" spans="2:24" s="7" customFormat="1">
      <c r="T62" s="3"/>
      <c r="U62" s="3"/>
      <c r="V62" s="3"/>
      <c r="W62" s="9"/>
      <c r="X62" s="9"/>
    </row>
    <row r="63" spans="2:24" s="7" customFormat="1">
      <c r="T63" s="3"/>
      <c r="U63" s="3"/>
      <c r="V63" s="3"/>
      <c r="W63" s="9"/>
      <c r="X63" s="9"/>
    </row>
    <row r="64" spans="2:24" s="7" customFormat="1">
      <c r="T64" s="3"/>
      <c r="U64" s="3"/>
      <c r="V64" s="3"/>
      <c r="W64" s="9"/>
      <c r="X64" s="9"/>
    </row>
    <row r="65" spans="20:24" s="7" customFormat="1">
      <c r="T65" s="3"/>
      <c r="U65" s="3"/>
      <c r="V65" s="3"/>
      <c r="W65" s="9"/>
      <c r="X65" s="9"/>
    </row>
    <row r="66" spans="20:24" s="7" customFormat="1">
      <c r="T66" s="3"/>
      <c r="U66" s="3"/>
      <c r="V66" s="3"/>
      <c r="W66" s="9"/>
      <c r="X66" s="9"/>
    </row>
    <row r="67" spans="20:24" s="7" customFormat="1">
      <c r="T67" s="3"/>
      <c r="U67" s="3"/>
      <c r="V67" s="3"/>
      <c r="W67" s="9"/>
      <c r="X67" s="9"/>
    </row>
    <row r="68" spans="20:24" s="7" customFormat="1">
      <c r="T68" s="3"/>
      <c r="U68" s="3"/>
      <c r="V68" s="3"/>
      <c r="W68" s="9"/>
      <c r="X68" s="9"/>
    </row>
    <row r="69" spans="20:24" s="7" customFormat="1">
      <c r="T69" s="3"/>
      <c r="U69" s="3"/>
      <c r="V69" s="3"/>
      <c r="W69" s="9"/>
      <c r="X69" s="9"/>
    </row>
    <row r="70" spans="20:24" s="7" customFormat="1">
      <c r="T70" s="3"/>
      <c r="U70" s="3"/>
      <c r="V70" s="3"/>
      <c r="W70" s="9"/>
      <c r="X70" s="9"/>
    </row>
    <row r="71" spans="20:24" s="7" customFormat="1">
      <c r="T71" s="3"/>
      <c r="U71" s="3"/>
      <c r="V71" s="3"/>
      <c r="W71" s="9"/>
      <c r="X71" s="9"/>
    </row>
    <row r="72" spans="20:24" s="7" customFormat="1">
      <c r="T72" s="3"/>
      <c r="U72" s="3"/>
      <c r="V72" s="3"/>
      <c r="W72" s="9"/>
      <c r="X72" s="9"/>
    </row>
    <row r="73" spans="20:24" s="7" customFormat="1">
      <c r="T73" s="3"/>
      <c r="U73" s="3"/>
      <c r="V73" s="3"/>
      <c r="W73" s="9"/>
      <c r="X73" s="9"/>
    </row>
    <row r="74" spans="20:24" s="7" customFormat="1">
      <c r="T74" s="3"/>
      <c r="U74" s="3"/>
      <c r="V74" s="3"/>
      <c r="W74" s="9"/>
      <c r="X74" s="9"/>
    </row>
    <row r="75" spans="20:24" s="7" customFormat="1">
      <c r="T75" s="3"/>
      <c r="U75" s="3"/>
      <c r="V75" s="3"/>
      <c r="W75" s="9"/>
      <c r="X75" s="9"/>
    </row>
    <row r="76" spans="20:24" s="7" customFormat="1">
      <c r="T76" s="3"/>
      <c r="U76" s="3"/>
      <c r="V76" s="3"/>
      <c r="W76" s="9"/>
      <c r="X76" s="9"/>
    </row>
    <row r="77" spans="20:24" s="7" customFormat="1">
      <c r="T77" s="3"/>
      <c r="U77" s="3"/>
      <c r="V77" s="3"/>
      <c r="W77" s="9"/>
      <c r="X77" s="9"/>
    </row>
    <row r="78" spans="20:24" s="7" customFormat="1">
      <c r="T78" s="3"/>
      <c r="U78" s="3"/>
      <c r="V78" s="3"/>
      <c r="W78" s="9"/>
      <c r="X78" s="9"/>
    </row>
    <row r="79" spans="20:24" s="7" customFormat="1">
      <c r="T79" s="3"/>
      <c r="U79" s="3"/>
      <c r="V79" s="3"/>
      <c r="W79" s="9"/>
      <c r="X79" s="9"/>
    </row>
    <row r="80" spans="20:24" s="7" customFormat="1">
      <c r="T80" s="3"/>
      <c r="U80" s="3"/>
      <c r="V80" s="3"/>
      <c r="W80" s="9"/>
      <c r="X80" s="9"/>
    </row>
    <row r="81" spans="20:24" s="7" customFormat="1">
      <c r="T81" s="3"/>
      <c r="U81" s="3"/>
      <c r="V81" s="3"/>
      <c r="W81" s="9"/>
      <c r="X81" s="9"/>
    </row>
    <row r="82" spans="20:24" s="7" customFormat="1">
      <c r="T82" s="3"/>
      <c r="U82" s="3"/>
      <c r="V82" s="3"/>
      <c r="W82" s="9"/>
      <c r="X82" s="9"/>
    </row>
    <row r="83" spans="20:24" s="7" customFormat="1">
      <c r="T83" s="3"/>
      <c r="U83" s="3"/>
      <c r="V83" s="3"/>
      <c r="W83" s="9"/>
      <c r="X83" s="9"/>
    </row>
    <row r="84" spans="20:24" s="7" customFormat="1">
      <c r="T84" s="3"/>
      <c r="U84" s="3"/>
      <c r="V84" s="3"/>
      <c r="W84" s="9"/>
      <c r="X84" s="9"/>
    </row>
    <row r="85" spans="20:24" s="7" customFormat="1">
      <c r="T85" s="3"/>
      <c r="U85" s="3"/>
      <c r="V85" s="3"/>
      <c r="W85" s="9"/>
      <c r="X85" s="9"/>
    </row>
    <row r="86" spans="20:24" s="7" customFormat="1">
      <c r="T86" s="3"/>
      <c r="U86" s="3"/>
      <c r="V86" s="3"/>
      <c r="W86" s="9"/>
      <c r="X86" s="9"/>
    </row>
    <row r="87" spans="20:24" s="7" customFormat="1">
      <c r="T87" s="3"/>
      <c r="U87" s="3"/>
      <c r="V87" s="3"/>
      <c r="W87" s="9"/>
      <c r="X87" s="9"/>
    </row>
    <row r="88" spans="20:24" s="7" customFormat="1">
      <c r="T88" s="3"/>
      <c r="U88" s="3"/>
      <c r="V88" s="3"/>
      <c r="W88" s="9"/>
      <c r="X88" s="9"/>
    </row>
    <row r="89" spans="20:24" s="7" customFormat="1">
      <c r="T89" s="3"/>
      <c r="U89" s="3"/>
      <c r="V89" s="3"/>
      <c r="W89" s="9"/>
      <c r="X89" s="9"/>
    </row>
    <row r="90" spans="20:24" s="7" customFormat="1">
      <c r="T90" s="3"/>
      <c r="U90" s="3"/>
      <c r="V90" s="3"/>
      <c r="W90" s="9"/>
      <c r="X90" s="9"/>
    </row>
    <row r="91" spans="20:24" s="7" customFormat="1">
      <c r="T91" s="3"/>
      <c r="U91" s="3"/>
      <c r="V91" s="3"/>
      <c r="W91" s="9"/>
      <c r="X91" s="9"/>
    </row>
    <row r="92" spans="20:24" s="7" customFormat="1">
      <c r="T92" s="3"/>
      <c r="U92" s="3"/>
      <c r="V92" s="3"/>
      <c r="W92" s="9"/>
      <c r="X92" s="9"/>
    </row>
    <row r="93" spans="20:24" s="7" customFormat="1">
      <c r="T93" s="3"/>
      <c r="U93" s="3"/>
      <c r="V93" s="3"/>
      <c r="W93" s="9"/>
      <c r="X93" s="9"/>
    </row>
    <row r="94" spans="20:24" s="7" customFormat="1">
      <c r="T94" s="3"/>
      <c r="U94" s="3"/>
      <c r="V94" s="3"/>
      <c r="W94" s="9"/>
      <c r="X94" s="9"/>
    </row>
    <row r="95" spans="20:24" s="7" customFormat="1">
      <c r="T95" s="3"/>
      <c r="U95" s="3"/>
      <c r="V95" s="3"/>
      <c r="W95" s="9"/>
      <c r="X95" s="9"/>
    </row>
    <row r="96" spans="20:24" s="7" customFormat="1">
      <c r="T96" s="3"/>
      <c r="U96" s="3"/>
      <c r="V96" s="3"/>
      <c r="W96" s="9"/>
      <c r="X96" s="9"/>
    </row>
    <row r="97" spans="20:24" s="7" customFormat="1">
      <c r="T97" s="3"/>
      <c r="U97" s="3"/>
      <c r="V97" s="3"/>
      <c r="W97" s="9"/>
      <c r="X97" s="9"/>
    </row>
    <row r="98" spans="20:24" s="7" customFormat="1">
      <c r="T98" s="3"/>
      <c r="U98" s="3"/>
      <c r="V98" s="3"/>
      <c r="W98" s="9"/>
      <c r="X98" s="9"/>
    </row>
    <row r="99" spans="20:24" s="7" customFormat="1">
      <c r="T99" s="3"/>
      <c r="U99" s="3"/>
      <c r="V99" s="3"/>
      <c r="W99" s="9"/>
      <c r="X99" s="9"/>
    </row>
    <row r="100" spans="20:24" s="7" customFormat="1">
      <c r="T100" s="3"/>
      <c r="U100" s="3"/>
      <c r="V100" s="3"/>
      <c r="W100" s="9"/>
      <c r="X100" s="9"/>
    </row>
    <row r="101" spans="20:24" s="7" customFormat="1">
      <c r="T101" s="3"/>
      <c r="U101" s="3"/>
      <c r="V101" s="3"/>
      <c r="W101" s="9"/>
      <c r="X101" s="9"/>
    </row>
    <row r="102" spans="20:24" s="7" customFormat="1">
      <c r="T102" s="3"/>
      <c r="U102" s="3"/>
      <c r="V102" s="3"/>
      <c r="W102" s="9"/>
      <c r="X102" s="9"/>
    </row>
    <row r="103" spans="20:24" s="7" customFormat="1">
      <c r="T103" s="3"/>
      <c r="U103" s="3"/>
      <c r="V103" s="3"/>
      <c r="W103" s="9"/>
      <c r="X103" s="9"/>
    </row>
    <row r="104" spans="20:24" s="7" customFormat="1">
      <c r="T104" s="3"/>
      <c r="U104" s="3"/>
      <c r="V104" s="3"/>
      <c r="W104" s="9"/>
      <c r="X104" s="9"/>
    </row>
    <row r="105" spans="20:24" s="7" customFormat="1">
      <c r="T105" s="3"/>
      <c r="U105" s="3"/>
      <c r="V105" s="3"/>
      <c r="W105" s="9"/>
      <c r="X105" s="9"/>
    </row>
    <row r="106" spans="20:24" s="7" customFormat="1">
      <c r="T106" s="3"/>
      <c r="U106" s="3"/>
      <c r="V106" s="3"/>
      <c r="W106" s="9"/>
      <c r="X106" s="9"/>
    </row>
    <row r="107" spans="20:24" s="7" customFormat="1">
      <c r="T107" s="3"/>
      <c r="U107" s="3"/>
      <c r="V107" s="3"/>
      <c r="W107" s="9"/>
      <c r="X107" s="9"/>
    </row>
    <row r="108" spans="20:24" s="7" customFormat="1">
      <c r="T108" s="3"/>
      <c r="U108" s="3"/>
      <c r="V108" s="3"/>
      <c r="W108" s="9"/>
      <c r="X108" s="9"/>
    </row>
    <row r="109" spans="20:24" s="7" customFormat="1">
      <c r="T109" s="3"/>
      <c r="U109" s="3"/>
      <c r="V109" s="3"/>
      <c r="W109" s="9"/>
      <c r="X109" s="9"/>
    </row>
    <row r="110" spans="20:24" s="7" customFormat="1">
      <c r="T110" s="3"/>
      <c r="U110" s="3"/>
      <c r="V110" s="3"/>
      <c r="W110" s="9"/>
      <c r="X110" s="9"/>
    </row>
    <row r="111" spans="20:24" s="7" customFormat="1">
      <c r="T111" s="3"/>
      <c r="U111" s="3"/>
      <c r="V111" s="3"/>
      <c r="W111" s="9"/>
      <c r="X111" s="9"/>
    </row>
    <row r="112" spans="20:24" s="7" customFormat="1">
      <c r="T112" s="3"/>
      <c r="U112" s="3"/>
      <c r="V112" s="3"/>
      <c r="W112" s="9"/>
      <c r="X112" s="9"/>
    </row>
    <row r="113" spans="20:24" s="7" customFormat="1">
      <c r="T113" s="3"/>
      <c r="U113" s="3"/>
      <c r="V113" s="3"/>
      <c r="W113" s="9"/>
      <c r="X113" s="9"/>
    </row>
    <row r="114" spans="20:24" s="7" customFormat="1">
      <c r="T114" s="3"/>
      <c r="U114" s="3"/>
      <c r="V114" s="3"/>
      <c r="W114" s="9"/>
      <c r="X114" s="9"/>
    </row>
    <row r="115" spans="20:24" s="7" customFormat="1">
      <c r="T115" s="3"/>
      <c r="U115" s="3"/>
      <c r="V115" s="3"/>
      <c r="W115" s="9"/>
      <c r="X115" s="9"/>
    </row>
    <row r="116" spans="20:24" s="7" customFormat="1">
      <c r="T116" s="3"/>
      <c r="U116" s="3"/>
      <c r="V116" s="3"/>
      <c r="W116" s="9"/>
      <c r="X116" s="9"/>
    </row>
    <row r="117" spans="20:24" s="7" customFormat="1">
      <c r="T117" s="3"/>
      <c r="U117" s="3"/>
      <c r="V117" s="3"/>
      <c r="W117" s="9"/>
      <c r="X117" s="9"/>
    </row>
    <row r="118" spans="20:24" s="7" customFormat="1">
      <c r="T118" s="3"/>
      <c r="U118" s="3"/>
      <c r="V118" s="3"/>
      <c r="W118" s="9"/>
      <c r="X118" s="9"/>
    </row>
    <row r="119" spans="20:24" s="7" customFormat="1">
      <c r="T119" s="3"/>
      <c r="U119" s="3"/>
      <c r="V119" s="3"/>
      <c r="W119" s="9"/>
      <c r="X119" s="9"/>
    </row>
    <row r="120" spans="20:24" s="7" customFormat="1">
      <c r="T120" s="3"/>
      <c r="U120" s="3"/>
      <c r="V120" s="3"/>
      <c r="W120" s="9"/>
      <c r="X120" s="9"/>
    </row>
    <row r="121" spans="20:24" s="7" customFormat="1">
      <c r="T121" s="3"/>
      <c r="U121" s="3"/>
      <c r="V121" s="3"/>
      <c r="W121" s="9"/>
      <c r="X121" s="9"/>
    </row>
    <row r="122" spans="20:24" s="7" customFormat="1">
      <c r="T122" s="3"/>
      <c r="U122" s="3"/>
      <c r="V122" s="3"/>
      <c r="W122" s="9"/>
      <c r="X122" s="9"/>
    </row>
    <row r="123" spans="20:24" s="7" customFormat="1">
      <c r="T123" s="3"/>
      <c r="U123" s="3"/>
      <c r="V123" s="3"/>
      <c r="W123" s="9"/>
      <c r="X123" s="9"/>
    </row>
    <row r="124" spans="20:24" s="7" customFormat="1">
      <c r="T124" s="3"/>
      <c r="U124" s="3"/>
      <c r="V124" s="3"/>
      <c r="W124" s="9"/>
      <c r="X124" s="9"/>
    </row>
    <row r="125" spans="20:24" s="7" customFormat="1">
      <c r="T125" s="3"/>
      <c r="U125" s="3"/>
      <c r="V125" s="3"/>
      <c r="W125" s="9"/>
      <c r="X125" s="9"/>
    </row>
    <row r="126" spans="20:24" s="7" customFormat="1">
      <c r="T126" s="3"/>
      <c r="U126" s="3"/>
      <c r="V126" s="3"/>
      <c r="W126" s="9"/>
      <c r="X126" s="9"/>
    </row>
    <row r="127" spans="20:24" s="7" customFormat="1">
      <c r="T127" s="3"/>
      <c r="U127" s="3"/>
      <c r="V127" s="3"/>
      <c r="W127" s="9"/>
      <c r="X127" s="9"/>
    </row>
    <row r="128" spans="20:24" s="7" customFormat="1">
      <c r="T128" s="3"/>
      <c r="U128" s="3"/>
      <c r="V128" s="3"/>
      <c r="W128" s="9"/>
      <c r="X128" s="9"/>
    </row>
    <row r="129" spans="20:24" s="7" customFormat="1">
      <c r="T129" s="3"/>
      <c r="U129" s="3"/>
      <c r="V129" s="3"/>
      <c r="W129" s="9"/>
      <c r="X129" s="9"/>
    </row>
    <row r="130" spans="20:24" s="7" customFormat="1">
      <c r="T130" s="3"/>
      <c r="U130" s="3"/>
      <c r="V130" s="3"/>
      <c r="W130" s="9"/>
      <c r="X130" s="9"/>
    </row>
    <row r="131" spans="20:24" s="7" customFormat="1">
      <c r="T131" s="3"/>
      <c r="U131" s="3"/>
      <c r="V131" s="3"/>
      <c r="W131" s="9"/>
      <c r="X131" s="9"/>
    </row>
    <row r="132" spans="20:24" s="7" customFormat="1">
      <c r="T132" s="3"/>
      <c r="U132" s="3"/>
      <c r="V132" s="3"/>
      <c r="W132" s="9"/>
      <c r="X132" s="9"/>
    </row>
    <row r="133" spans="20:24" s="7" customFormat="1">
      <c r="T133" s="3"/>
      <c r="U133" s="3"/>
      <c r="V133" s="3"/>
      <c r="W133" s="9"/>
      <c r="X133" s="9"/>
    </row>
    <row r="134" spans="20:24" s="7" customFormat="1">
      <c r="T134" s="3"/>
      <c r="U134" s="3"/>
      <c r="V134" s="3"/>
      <c r="W134" s="9"/>
      <c r="X134" s="9"/>
    </row>
    <row r="135" spans="20:24" s="7" customFormat="1">
      <c r="T135" s="3"/>
      <c r="U135" s="3"/>
      <c r="V135" s="3"/>
      <c r="W135" s="9"/>
      <c r="X135" s="9"/>
    </row>
    <row r="136" spans="20:24" s="7" customFormat="1">
      <c r="T136" s="3"/>
      <c r="U136" s="3"/>
      <c r="V136" s="3"/>
      <c r="W136" s="9"/>
      <c r="X136" s="9"/>
    </row>
    <row r="137" spans="20:24" s="7" customFormat="1">
      <c r="T137" s="3"/>
      <c r="U137" s="3"/>
      <c r="V137" s="3"/>
      <c r="W137" s="9"/>
      <c r="X137" s="9"/>
    </row>
    <row r="138" spans="20:24" s="7" customFormat="1">
      <c r="T138" s="3"/>
      <c r="U138" s="3"/>
      <c r="V138" s="3"/>
      <c r="W138" s="9"/>
      <c r="X138" s="9"/>
    </row>
    <row r="139" spans="20:24" s="7" customFormat="1">
      <c r="T139" s="3"/>
      <c r="U139" s="3"/>
      <c r="V139" s="3"/>
      <c r="W139" s="9"/>
      <c r="X139" s="9"/>
    </row>
    <row r="140" spans="20:24" s="7" customFormat="1">
      <c r="T140" s="3"/>
      <c r="U140" s="3"/>
      <c r="V140" s="3"/>
      <c r="W140" s="9"/>
      <c r="X140" s="9"/>
    </row>
    <row r="141" spans="20:24" s="7" customFormat="1">
      <c r="T141" s="3"/>
      <c r="U141" s="3"/>
      <c r="V141" s="3"/>
      <c r="W141" s="9"/>
      <c r="X141" s="9"/>
    </row>
    <row r="142" spans="20:24" s="7" customFormat="1">
      <c r="T142" s="3"/>
      <c r="U142" s="3"/>
      <c r="V142" s="3"/>
      <c r="W142" s="9"/>
      <c r="X142" s="9"/>
    </row>
    <row r="143" spans="20:24" s="7" customFormat="1">
      <c r="T143" s="3"/>
      <c r="U143" s="3"/>
      <c r="V143" s="3"/>
      <c r="W143" s="9"/>
      <c r="X143" s="9"/>
    </row>
    <row r="144" spans="20:24" s="7" customFormat="1">
      <c r="T144" s="3"/>
      <c r="U144" s="3"/>
      <c r="V144" s="3"/>
      <c r="W144" s="9"/>
      <c r="X144" s="9"/>
    </row>
    <row r="145" spans="20:24" s="7" customFormat="1">
      <c r="T145" s="3"/>
      <c r="U145" s="3"/>
      <c r="V145" s="3"/>
      <c r="W145" s="9"/>
      <c r="X145" s="9"/>
    </row>
    <row r="146" spans="20:24" s="7" customFormat="1">
      <c r="T146" s="3"/>
      <c r="U146" s="3"/>
      <c r="V146" s="3"/>
      <c r="W146" s="9"/>
      <c r="X146" s="9"/>
    </row>
    <row r="147" spans="20:24" s="7" customFormat="1">
      <c r="T147" s="3"/>
      <c r="U147" s="3"/>
      <c r="V147" s="3"/>
      <c r="W147" s="9"/>
      <c r="X147" s="9"/>
    </row>
    <row r="148" spans="20:24" s="7" customFormat="1">
      <c r="T148" s="3"/>
      <c r="U148" s="3"/>
      <c r="V148" s="3"/>
      <c r="W148" s="9"/>
      <c r="X148" s="9"/>
    </row>
    <row r="149" spans="20:24" s="7" customFormat="1">
      <c r="T149" s="3"/>
      <c r="U149" s="3"/>
      <c r="V149" s="3"/>
      <c r="W149" s="9"/>
      <c r="X149" s="9"/>
    </row>
    <row r="150" spans="20:24" s="7" customFormat="1">
      <c r="T150" s="3"/>
      <c r="U150" s="3"/>
      <c r="V150" s="3"/>
      <c r="W150" s="9"/>
      <c r="X150" s="9"/>
    </row>
    <row r="151" spans="20:24" s="7" customFormat="1">
      <c r="T151" s="24"/>
      <c r="U151" s="3"/>
      <c r="V151" s="3"/>
    </row>
    <row r="152" spans="20:24" s="7" customFormat="1">
      <c r="T152" s="24"/>
      <c r="U152" s="3"/>
      <c r="V152" s="3"/>
    </row>
    <row r="153" spans="20:24" s="7" customFormat="1">
      <c r="T153" s="24"/>
      <c r="U153" s="3"/>
      <c r="V153" s="3"/>
    </row>
    <row r="154" spans="20:24" s="7" customFormat="1">
      <c r="T154" s="24"/>
      <c r="U154" s="3"/>
      <c r="V154" s="3"/>
    </row>
    <row r="155" spans="20:24" s="7" customFormat="1">
      <c r="T155" s="24"/>
      <c r="U155" s="3"/>
      <c r="V155" s="3"/>
    </row>
    <row r="156" spans="20:24" s="7" customFormat="1">
      <c r="T156" s="24"/>
      <c r="U156" s="3"/>
      <c r="V156" s="3"/>
    </row>
    <row r="157" spans="20:24" s="7" customFormat="1">
      <c r="T157" s="24"/>
      <c r="U157" s="3"/>
      <c r="V157" s="3"/>
    </row>
    <row r="158" spans="20:24" s="7" customFormat="1">
      <c r="T158" s="24"/>
      <c r="U158" s="3"/>
      <c r="V158" s="3"/>
    </row>
    <row r="159" spans="20:24" s="7" customFormat="1">
      <c r="T159" s="24"/>
      <c r="U159" s="3"/>
      <c r="V159" s="3"/>
    </row>
    <row r="160" spans="20:24" s="7" customFormat="1">
      <c r="T160" s="24"/>
      <c r="U160" s="3"/>
      <c r="V160" s="3"/>
    </row>
    <row r="161" spans="20:22" s="7" customFormat="1">
      <c r="T161" s="24"/>
      <c r="U161" s="3"/>
      <c r="V161" s="3"/>
    </row>
    <row r="162" spans="20:22" s="7" customFormat="1">
      <c r="T162" s="24"/>
      <c r="U162" s="3"/>
      <c r="V162" s="3"/>
    </row>
    <row r="163" spans="20:22" s="7" customFormat="1">
      <c r="T163" s="24"/>
      <c r="U163" s="3"/>
      <c r="V163" s="3"/>
    </row>
    <row r="164" spans="20:22" s="7" customFormat="1">
      <c r="T164" s="24"/>
      <c r="U164" s="3"/>
      <c r="V164" s="3"/>
    </row>
    <row r="165" spans="20:22" s="7" customFormat="1">
      <c r="T165" s="24"/>
      <c r="U165" s="3"/>
      <c r="V165" s="3"/>
    </row>
    <row r="166" spans="20:22" s="7" customFormat="1">
      <c r="T166" s="24"/>
      <c r="U166" s="3"/>
      <c r="V166" s="3"/>
    </row>
    <row r="167" spans="20:22" s="7" customFormat="1">
      <c r="T167" s="24"/>
      <c r="U167" s="3"/>
      <c r="V167" s="3"/>
    </row>
    <row r="168" spans="20:22" s="7" customFormat="1">
      <c r="T168" s="24"/>
      <c r="U168" s="3"/>
      <c r="V168" s="3"/>
    </row>
    <row r="169" spans="20:22" s="7" customFormat="1">
      <c r="T169" s="24"/>
      <c r="U169" s="3"/>
      <c r="V169" s="3"/>
    </row>
    <row r="170" spans="20:22" s="7" customFormat="1">
      <c r="T170" s="24"/>
      <c r="U170" s="3"/>
      <c r="V170" s="3"/>
    </row>
    <row r="171" spans="20:22" s="7" customFormat="1">
      <c r="T171" s="24"/>
      <c r="U171" s="3"/>
      <c r="V171" s="3"/>
    </row>
    <row r="172" spans="20:22" s="7" customFormat="1">
      <c r="T172" s="24"/>
      <c r="U172" s="3"/>
      <c r="V172" s="3"/>
    </row>
    <row r="173" spans="20:22" s="7" customFormat="1">
      <c r="T173" s="24"/>
      <c r="U173" s="3"/>
      <c r="V173" s="3"/>
    </row>
    <row r="174" spans="20:22" s="7" customFormat="1">
      <c r="T174" s="24"/>
      <c r="U174" s="3"/>
      <c r="V174" s="3"/>
    </row>
    <row r="175" spans="20:22" s="7" customFormat="1">
      <c r="T175" s="24"/>
      <c r="U175" s="3"/>
      <c r="V175" s="3"/>
    </row>
    <row r="176" spans="20:22" s="7" customFormat="1">
      <c r="T176" s="24"/>
      <c r="U176" s="3"/>
      <c r="V176" s="3"/>
    </row>
    <row r="177" spans="20:22" s="7" customFormat="1">
      <c r="T177" s="24"/>
      <c r="U177" s="3"/>
      <c r="V177" s="3"/>
    </row>
    <row r="178" spans="20:22" s="7" customFormat="1">
      <c r="T178" s="24"/>
      <c r="U178" s="3"/>
      <c r="V178" s="3"/>
    </row>
    <row r="179" spans="20:22" s="7" customFormat="1">
      <c r="T179" s="24"/>
      <c r="U179" s="3"/>
      <c r="V179" s="3"/>
    </row>
    <row r="180" spans="20:22" s="7" customFormat="1">
      <c r="T180" s="24"/>
      <c r="U180" s="3"/>
      <c r="V180" s="3"/>
    </row>
    <row r="181" spans="20:22" s="7" customFormat="1">
      <c r="T181" s="24"/>
      <c r="U181" s="3"/>
      <c r="V181" s="3"/>
    </row>
    <row r="182" spans="20:22" s="7" customFormat="1">
      <c r="T182" s="24"/>
      <c r="U182" s="3"/>
      <c r="V182" s="3"/>
    </row>
    <row r="183" spans="20:22" s="7" customFormat="1">
      <c r="T183" s="24"/>
      <c r="U183" s="3"/>
      <c r="V183" s="3"/>
    </row>
    <row r="184" spans="20:22" s="7" customFormat="1">
      <c r="T184" s="24"/>
      <c r="U184" s="3"/>
      <c r="V184" s="3"/>
    </row>
    <row r="185" spans="20:22" s="7" customFormat="1">
      <c r="T185" s="24"/>
      <c r="U185" s="3"/>
      <c r="V185" s="3"/>
    </row>
    <row r="186" spans="20:22" s="7" customFormat="1">
      <c r="T186" s="24"/>
      <c r="U186" s="3"/>
      <c r="V186" s="3"/>
    </row>
    <row r="187" spans="20:22" s="7" customFormat="1">
      <c r="T187" s="24"/>
      <c r="U187" s="3"/>
      <c r="V187" s="3"/>
    </row>
    <row r="188" spans="20:22" s="7" customFormat="1">
      <c r="T188" s="24"/>
      <c r="U188" s="3"/>
      <c r="V188" s="3"/>
    </row>
    <row r="189" spans="20:22" s="7" customFormat="1">
      <c r="T189" s="24"/>
      <c r="U189" s="3"/>
      <c r="V189" s="3"/>
    </row>
    <row r="190" spans="20:22" s="7" customFormat="1">
      <c r="T190" s="24"/>
      <c r="U190" s="3"/>
      <c r="V190" s="3"/>
    </row>
    <row r="191" spans="20:22" s="7" customFormat="1">
      <c r="T191" s="24"/>
      <c r="U191" s="3"/>
      <c r="V191" s="3"/>
    </row>
    <row r="192" spans="20:22" s="7" customFormat="1">
      <c r="T192" s="24"/>
      <c r="U192" s="3"/>
      <c r="V192" s="3"/>
    </row>
    <row r="193" spans="20:22" s="7" customFormat="1">
      <c r="T193" s="24"/>
      <c r="U193" s="3"/>
      <c r="V193" s="3"/>
    </row>
    <row r="194" spans="20:22" s="7" customFormat="1">
      <c r="T194" s="24"/>
      <c r="U194" s="3"/>
      <c r="V194" s="3"/>
    </row>
    <row r="195" spans="20:22" s="7" customFormat="1">
      <c r="T195" s="24"/>
      <c r="U195" s="3"/>
      <c r="V195" s="3"/>
    </row>
    <row r="196" spans="20:22" s="7" customFormat="1">
      <c r="T196" s="24"/>
      <c r="U196" s="3"/>
      <c r="V196" s="3"/>
    </row>
    <row r="197" spans="20:22" s="7" customFormat="1">
      <c r="T197" s="24"/>
      <c r="U197" s="3"/>
      <c r="V197" s="3"/>
    </row>
    <row r="198" spans="20:22" s="7" customFormat="1">
      <c r="T198" s="24"/>
      <c r="U198" s="3"/>
      <c r="V198" s="3"/>
    </row>
    <row r="199" spans="20:22" s="7" customFormat="1">
      <c r="T199" s="24"/>
      <c r="U199" s="3"/>
      <c r="V199" s="3"/>
    </row>
    <row r="200" spans="20:22" s="7" customFormat="1">
      <c r="T200" s="24"/>
      <c r="U200" s="3"/>
      <c r="V200" s="3"/>
    </row>
    <row r="201" spans="20:22" s="7" customFormat="1">
      <c r="T201" s="24"/>
      <c r="U201" s="3"/>
      <c r="V201" s="3"/>
    </row>
    <row r="202" spans="20:22" s="7" customFormat="1">
      <c r="T202" s="24"/>
      <c r="U202" s="3"/>
      <c r="V202" s="3"/>
    </row>
    <row r="203" spans="20:22" s="7" customFormat="1">
      <c r="T203" s="24"/>
      <c r="U203" s="3"/>
      <c r="V203" s="3"/>
    </row>
    <row r="204" spans="20:22" s="7" customFormat="1">
      <c r="T204" s="24"/>
      <c r="U204" s="3"/>
      <c r="V204" s="3"/>
    </row>
    <row r="205" spans="20:22" s="7" customFormat="1">
      <c r="T205" s="24"/>
      <c r="U205" s="3"/>
      <c r="V205" s="3"/>
    </row>
    <row r="206" spans="20:22" s="7" customFormat="1">
      <c r="T206" s="24"/>
      <c r="U206" s="3"/>
      <c r="V206" s="3"/>
    </row>
    <row r="207" spans="20:22" s="7" customFormat="1">
      <c r="T207" s="24"/>
      <c r="U207" s="3"/>
      <c r="V207" s="3"/>
    </row>
    <row r="208" spans="20:22" s="7" customFormat="1">
      <c r="T208" s="24"/>
      <c r="U208" s="3"/>
      <c r="V208" s="3"/>
    </row>
    <row r="209" spans="20:22" s="7" customFormat="1">
      <c r="T209" s="24"/>
      <c r="U209" s="3"/>
      <c r="V209" s="3"/>
    </row>
    <row r="210" spans="20:22" s="7" customFormat="1">
      <c r="T210" s="24"/>
      <c r="U210" s="3"/>
      <c r="V210" s="3"/>
    </row>
    <row r="211" spans="20:22" s="7" customFormat="1">
      <c r="T211" s="24"/>
      <c r="U211" s="3"/>
      <c r="V211" s="3"/>
    </row>
    <row r="212" spans="20:22" s="7" customFormat="1">
      <c r="T212" s="24"/>
      <c r="U212" s="3"/>
      <c r="V212" s="3"/>
    </row>
    <row r="213" spans="20:22" s="7" customFormat="1">
      <c r="T213" s="24"/>
      <c r="U213" s="3"/>
      <c r="V213" s="3"/>
    </row>
    <row r="214" spans="20:22" s="7" customFormat="1">
      <c r="T214" s="24"/>
      <c r="U214" s="3"/>
      <c r="V214" s="3"/>
    </row>
    <row r="215" spans="20:22" s="7" customFormat="1">
      <c r="T215" s="24"/>
      <c r="U215" s="3"/>
      <c r="V215" s="3"/>
    </row>
    <row r="216" spans="20:22" s="7" customFormat="1">
      <c r="T216" s="24"/>
      <c r="U216" s="3"/>
      <c r="V216" s="3"/>
    </row>
    <row r="217" spans="20:22" s="7" customFormat="1">
      <c r="T217" s="24"/>
      <c r="U217" s="3"/>
      <c r="V217" s="3"/>
    </row>
    <row r="218" spans="20:22" s="7" customFormat="1">
      <c r="T218" s="24"/>
      <c r="U218" s="3"/>
      <c r="V218" s="3"/>
    </row>
    <row r="219" spans="20:22" s="7" customFormat="1">
      <c r="T219" s="24"/>
      <c r="U219" s="3"/>
      <c r="V219" s="3"/>
    </row>
    <row r="220" spans="20:22" s="7" customFormat="1">
      <c r="T220" s="24"/>
      <c r="U220" s="3"/>
      <c r="V220" s="3"/>
    </row>
    <row r="221" spans="20:22" s="7" customFormat="1">
      <c r="T221" s="24"/>
      <c r="U221" s="3"/>
      <c r="V221" s="3"/>
    </row>
    <row r="222" spans="20:22" s="7" customFormat="1">
      <c r="T222" s="24"/>
      <c r="U222" s="3"/>
      <c r="V222" s="3"/>
    </row>
    <row r="223" spans="20:22" s="7" customFormat="1">
      <c r="T223" s="24"/>
      <c r="U223" s="3"/>
      <c r="V223" s="3"/>
    </row>
    <row r="224" spans="20:22" s="7" customFormat="1">
      <c r="T224" s="24"/>
      <c r="U224" s="3"/>
      <c r="V224" s="3"/>
    </row>
    <row r="225" spans="20:22" s="7" customFormat="1">
      <c r="T225" s="24"/>
      <c r="U225" s="3"/>
      <c r="V225" s="3"/>
    </row>
    <row r="226" spans="20:22" s="7" customFormat="1">
      <c r="T226" s="24"/>
      <c r="U226" s="3"/>
      <c r="V226" s="3"/>
    </row>
    <row r="227" spans="20:22" s="7" customFormat="1">
      <c r="T227" s="24"/>
      <c r="U227" s="3"/>
      <c r="V227" s="3"/>
    </row>
    <row r="228" spans="20:22" s="7" customFormat="1">
      <c r="T228" s="24"/>
      <c r="U228" s="3"/>
      <c r="V228" s="3"/>
    </row>
    <row r="229" spans="20:22" s="7" customFormat="1">
      <c r="T229" s="24"/>
      <c r="U229" s="3"/>
      <c r="V229" s="3"/>
    </row>
    <row r="230" spans="20:22" s="7" customFormat="1">
      <c r="T230" s="24"/>
      <c r="U230" s="3"/>
      <c r="V230" s="3"/>
    </row>
    <row r="231" spans="20:22" s="7" customFormat="1">
      <c r="T231" s="24"/>
      <c r="U231" s="3"/>
      <c r="V231" s="3"/>
    </row>
    <row r="232" spans="20:22" s="7" customFormat="1">
      <c r="T232" s="24"/>
      <c r="U232" s="3"/>
      <c r="V232" s="3"/>
    </row>
    <row r="233" spans="20:22" s="7" customFormat="1">
      <c r="T233" s="24"/>
      <c r="U233" s="3"/>
      <c r="V233" s="3"/>
    </row>
    <row r="234" spans="20:22" s="7" customFormat="1">
      <c r="T234" s="24"/>
      <c r="U234" s="3"/>
      <c r="V234" s="3"/>
    </row>
    <row r="235" spans="20:22" s="7" customFormat="1">
      <c r="T235" s="24"/>
      <c r="U235" s="3"/>
      <c r="V235" s="3"/>
    </row>
    <row r="236" spans="20:22" s="7" customFormat="1">
      <c r="T236" s="24"/>
      <c r="U236" s="3"/>
      <c r="V236" s="3"/>
    </row>
  </sheetData>
  <mergeCells count="3">
    <mergeCell ref="B3:Q3"/>
    <mergeCell ref="B15:Q15"/>
    <mergeCell ref="B16:Q16"/>
  </mergeCells>
  <pageMargins left="0.7" right="0.7" top="0.75" bottom="0.75" header="0.3" footer="0.3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cp:lastPrinted>2021-11-08T04:50:17Z</cp:lastPrinted>
  <dcterms:created xsi:type="dcterms:W3CDTF">2019-11-16T11:12:41Z</dcterms:created>
  <dcterms:modified xsi:type="dcterms:W3CDTF">2022-09-05T16:58:06Z</dcterms:modified>
</cp:coreProperties>
</file>