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41С_01\Desktop\ООО\41 ЭС\Тарифы, Экспертные\Тарифы 41ЭС\Инвест программы\41 ЭС\2025-2029\"/>
    </mc:Choice>
  </mc:AlternateContent>
  <bookViews>
    <workbookView xWindow="363" yWindow="513" windowWidth="16278" windowHeight="11595" tabRatio="948" activeTab="9"/>
  </bookViews>
  <sheets>
    <sheet name="Реестр" sheetId="2" r:id="rId1"/>
    <sheet name="O 41ЭС 001" sheetId="9" r:id="rId2"/>
    <sheet name="O 41ЭС 002" sheetId="30" r:id="rId3"/>
    <sheet name="O 41ЭС 003" sheetId="31" r:id="rId4"/>
    <sheet name="O 41ЭС 004" sheetId="32" r:id="rId5"/>
    <sheet name="O 41ЭС 005" sheetId="33" r:id="rId6"/>
    <sheet name="O 41ЭС 006" sheetId="34" r:id="rId7"/>
    <sheet name="O 41ЭС 007" sheetId="35" r:id="rId8"/>
    <sheet name="O 41ЭС 008" sheetId="37" r:id="rId9"/>
    <sheet name="O 41ЭС 009" sheetId="36" r:id="rId10"/>
  </sheets>
  <externalReferences>
    <externalReference r:id="rId11"/>
  </externalReferences>
  <definedNames>
    <definedName name="_xlnm.Print_Area" localSheetId="1">'O 41ЭС 001'!$A$1:$D$41</definedName>
    <definedName name="_xlnm.Print_Area" localSheetId="2">'O 41ЭС 002'!$A$1:$D$41</definedName>
    <definedName name="_xlnm.Print_Area" localSheetId="3">'O 41ЭС 003'!$A$1:$D$41</definedName>
    <definedName name="_xlnm.Print_Area" localSheetId="4">'O 41ЭС 004'!$A$1:$D$41</definedName>
    <definedName name="_xlnm.Print_Area" localSheetId="5">'O 41ЭС 005'!$A$1:$D$41</definedName>
    <definedName name="_xlnm.Print_Area" localSheetId="6">'O 41ЭС 006'!$A$1:$D$41</definedName>
    <definedName name="_xlnm.Print_Area" localSheetId="7">'O 41ЭС 007'!$A$1:$D$41</definedName>
    <definedName name="_xlnm.Print_Area" localSheetId="8">'O 41ЭС 008'!$A$1:$D$41</definedName>
    <definedName name="_xlnm.Print_Area" localSheetId="9">'O 41ЭС 009'!$A$1:$D$41</definedName>
  </definedNames>
  <calcPr calcId="152511"/>
</workbook>
</file>

<file path=xl/calcChain.xml><?xml version="1.0" encoding="utf-8"?>
<calcChain xmlns="http://schemas.openxmlformats.org/spreadsheetml/2006/main">
  <c r="C27" i="36" l="1"/>
  <c r="C22" i="36"/>
  <c r="C27" i="37"/>
  <c r="C22" i="37"/>
  <c r="C14" i="37"/>
  <c r="C13" i="37"/>
  <c r="C24" i="37"/>
  <c r="C23" i="37"/>
  <c r="C27" i="35"/>
  <c r="C22" i="35"/>
  <c r="C27" i="34"/>
  <c r="C22" i="34"/>
  <c r="C23" i="34"/>
  <c r="C22" i="33"/>
  <c r="C22" i="32"/>
  <c r="C22" i="31"/>
  <c r="C26" i="30"/>
  <c r="C22" i="30"/>
  <c r="C22" i="9"/>
  <c r="F14" i="2" l="1"/>
  <c r="D13" i="2"/>
  <c r="E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E5" i="2"/>
  <c r="D5" i="2"/>
  <c r="C14" i="36" l="1"/>
  <c r="C13" i="36"/>
  <c r="C23" i="36"/>
  <c r="C24" i="35" s="1"/>
  <c r="C14" i="35"/>
  <c r="C13" i="35"/>
  <c r="C23" i="35"/>
  <c r="C24" i="33"/>
  <c r="C14" i="34"/>
  <c r="C13" i="34"/>
  <c r="C24" i="34"/>
  <c r="C14" i="33"/>
  <c r="C13" i="33"/>
  <c r="C23" i="33"/>
  <c r="C23" i="32" s="1"/>
  <c r="C14" i="32"/>
  <c r="C13" i="32"/>
  <c r="C24" i="32"/>
  <c r="C14" i="31"/>
  <c r="C13" i="31"/>
  <c r="C24" i="30" s="1"/>
  <c r="C27" i="30" s="1"/>
  <c r="C14" i="30"/>
  <c r="C23" i="30"/>
  <c r="C14" i="9"/>
  <c r="C28" i="32" l="1"/>
  <c r="C28" i="33"/>
  <c r="C13" i="9"/>
  <c r="C24" i="36" l="1"/>
  <c r="C24" i="9" l="1"/>
  <c r="C27" i="9" s="1"/>
  <c r="D6" i="2" l="1"/>
  <c r="C13" i="30" s="1"/>
  <c r="C23" i="31" l="1"/>
  <c r="C24" i="31"/>
  <c r="C27" i="31" s="1"/>
</calcChain>
</file>

<file path=xl/sharedStrings.xml><?xml version="1.0" encoding="utf-8"?>
<sst xmlns="http://schemas.openxmlformats.org/spreadsheetml/2006/main" count="435" uniqueCount="85">
  <si>
    <t>Утверждаю</t>
  </si>
  <si>
    <t>Паспорт инвестиционного проекта</t>
  </si>
  <si>
    <t xml:space="preserve"> (полное наименование субъекта электроэнергетики)</t>
  </si>
  <si>
    <t>Субъект Российской Федерации: Камчатский край</t>
  </si>
  <si>
    <t>Наименование инвестиционного проекта</t>
  </si>
  <si>
    <t>Идентификатор инвестиционного проекта</t>
  </si>
  <si>
    <t>Муниципальное образование (место реализации проекта)</t>
  </si>
  <si>
    <t>Форма реализации инвестиционного проекта</t>
  </si>
  <si>
    <t>Проектная мощность</t>
  </si>
  <si>
    <t>Сроки реализации инвестиционного проекта</t>
  </si>
  <si>
    <t>Цель инвестиционного проекта</t>
  </si>
  <si>
    <t>Задачи инвестиционного проекта</t>
  </si>
  <si>
    <t>Результаты реализации инвестиционного проекта</t>
  </si>
  <si>
    <t>Ввод мощности</t>
  </si>
  <si>
    <t>Объем финансирования инвестиционного проекта</t>
  </si>
  <si>
    <t>в том числе:</t>
  </si>
  <si>
    <t>проектно-изыскательские работы</t>
  </si>
  <si>
    <t>строительно-монтажные работы</t>
  </si>
  <si>
    <t>прочие</t>
  </si>
  <si>
    <t>Источники финансирования</t>
  </si>
  <si>
    <t>Отчетная информация о ходе реализации инвестиционного проекта, в том числе результаты закупок товаров, работ, услуг, выполненных для целей реализации инвестиционного проекта</t>
  </si>
  <si>
    <t>Этапы и график реализации инвестиционного проекта*</t>
  </si>
  <si>
    <t xml:space="preserve">Заключение договоров на поставку основного оборудования </t>
  </si>
  <si>
    <t>Монтаж  основного оборудования и трубопроводов</t>
  </si>
  <si>
    <t xml:space="preserve">Индивидуальные испытания оборудования и функциональные испытания отдельных систем. </t>
  </si>
  <si>
    <t>Ввод объекта в эксплуатацию (получение разрешения на ввод объекта в эксплуатацию и подписание акта приемочной комиссии о приемке в эксплуатацию законченного строительством объекта)</t>
  </si>
  <si>
    <t>Примечание: *Этапы реализации инвестиционной программы формируются  индивидуально под каждый проект и в данной форме не являются фиксированными</t>
  </si>
  <si>
    <t xml:space="preserve">Подпись ответственного лица: </t>
  </si>
  <si>
    <t>№ пп</t>
  </si>
  <si>
    <t>Наименование форм</t>
  </si>
  <si>
    <t>Наименование объекта инвестиционной программы</t>
  </si>
  <si>
    <t>Идентификатор проекта</t>
  </si>
  <si>
    <t>Количество листов</t>
  </si>
  <si>
    <t>Ссылка</t>
  </si>
  <si>
    <t>Реестр обязательных форм раскрытия информации о мероприятиях инвестиционной программы в соответствии с утвержденными стандартами раскрытия информации</t>
  </si>
  <si>
    <t>Приказ о вводе основного средства в эксплуатацию</t>
  </si>
  <si>
    <t>Итого</t>
  </si>
  <si>
    <t>«_____» ________ 2021г.</t>
  </si>
  <si>
    <t>Камчатский край, Елизовский муниципальный район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</si>
  <si>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</t>
  </si>
  <si>
    <t>Директор</t>
  </si>
  <si>
    <t xml:space="preserve">В.А. Братчук </t>
  </si>
  <si>
    <t>Повышение надежности электроснабжения ответственных социальных потребителей и населения , своевременное обновление парка оборудования.</t>
  </si>
  <si>
    <t>Полная/сметная стоимость инвестиционного проекта т.руб.</t>
  </si>
  <si>
    <t>Амортизация/прибыль</t>
  </si>
  <si>
    <t>2022г.</t>
  </si>
  <si>
    <t>Эффективность проекта  (кВт/кВА/рубли)</t>
  </si>
  <si>
    <t>ООО 41 "Электрическая сеть"</t>
  </si>
  <si>
    <t>Реконструкция, модернизация, техническое перевооружение трансформаторных и иных подстанций, распределительных пунктов</t>
  </si>
  <si>
    <t>Исключение аварийных ситуаций</t>
  </si>
  <si>
    <t>Выполнение мероприятий по исключению аварийных ситуаций и технологического подключения</t>
  </si>
  <si>
    <t xml:space="preserve">Эффективность проекта  </t>
  </si>
  <si>
    <t>Реконструкция, модернизация, техническое перевооружение линий электропередачи</t>
  </si>
  <si>
    <t>-</t>
  </si>
  <si>
    <t>Повышение надежности электроснабжения ответственных социальных потребителей и населения , своевременное обновление парка оборудования, обеспечение условий для выполнения технологического подключения</t>
  </si>
  <si>
    <t>Выполнение мероприятий по исключению аварийных ситуаций</t>
  </si>
  <si>
    <r>
      <t xml:space="preserve">Должность: </t>
    </r>
    <r>
      <rPr>
        <u/>
        <sz val="11"/>
        <color theme="1"/>
        <rFont val="Times New Roman"/>
        <family val="1"/>
        <charset val="204"/>
      </rPr>
      <t>Зам. Директора по ЭИФ</t>
    </r>
    <r>
      <rPr>
        <sz val="11"/>
        <color theme="1"/>
        <rFont val="Times New Roman"/>
        <family val="1"/>
        <charset val="204"/>
      </rPr>
      <t xml:space="preserve">    ФИО: </t>
    </r>
    <r>
      <rPr>
        <u/>
        <sz val="11"/>
        <color theme="1"/>
        <rFont val="Times New Roman"/>
        <family val="1"/>
        <charset val="204"/>
      </rPr>
      <t>М.А. Попов</t>
    </r>
  </si>
  <si>
    <t>«_____» ________ 2024г.</t>
  </si>
  <si>
    <t>2025-2027</t>
  </si>
  <si>
    <t>Год раскрытия информации: 2025-2027 год</t>
  </si>
  <si>
    <t>2025-2029</t>
  </si>
  <si>
    <t>Год раскрытия информации: 2025-2029 год</t>
  </si>
  <si>
    <t>Выполнение требований законадателства РФ именно: ФЗ-522 от 27.12.2018</t>
  </si>
  <si>
    <t>2025-2027г.</t>
  </si>
  <si>
    <t>Выполнение требований законодательства</t>
  </si>
  <si>
    <t>Камчатский край, ПКГО, Елизовский муниципальный район, ЕГХ.</t>
  </si>
  <si>
    <t>2025-2029г.</t>
  </si>
  <si>
    <t>Год раскрытия информации: 2026 год</t>
  </si>
  <si>
    <t>0,8 МВА</t>
  </si>
  <si>
    <t>8 МВА</t>
  </si>
  <si>
    <t>Исключение аварийных ситуаций, наличие мощности для выполнения заявки по технологическому присоединению</t>
  </si>
  <si>
    <t>2026г.</t>
  </si>
  <si>
    <t>Обновление аварийного оборудования. Снижение потерь в ТП за счет установки нового оборудования на 0,15 тыс. кВт.</t>
  </si>
  <si>
    <t>Обновление аварийного оборудования. Снижение потерь в ТП за счет установки нового оборудования на 0,31 тыс. кВт.</t>
  </si>
  <si>
    <t>Год раскрытия информации: 2027 год</t>
  </si>
  <si>
    <t>Обновление аварийного оборудования. Снижение потерь в КЛ за счет прокладки новых участков на 0,006 тыс. кВт.</t>
  </si>
  <si>
    <t>2027г.</t>
  </si>
  <si>
    <t>Год раскрытия информации: 2028 год</t>
  </si>
  <si>
    <t>2028г.</t>
  </si>
  <si>
    <t>Обновление аварийного оборудования. Снижение потерь в КЛ за счет прокладки новых участков на 0,009 тыс. кВт в год.</t>
  </si>
  <si>
    <t>1,26 МВА</t>
  </si>
  <si>
    <t>2029г.</t>
  </si>
  <si>
    <t>Обновление аварийного оборудования. Снижение потерь в ТП за счет установки нового оборудования на 0,17 тыс. кВт.</t>
  </si>
  <si>
    <t>Год раскрытия информации: 2029 год</t>
  </si>
  <si>
    <t>Обновление аварийного оборудования. Снижение потерь в КЛ за счет прокладки новых участков на 0,014 тыс. кВт в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</si>
</sst>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0.000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 Cyr"/>
      <charset val="204"/>
    </font>
    <font>
      <sz val="8"/>
      <color rgb="FF0000FF"/>
      <name val="Arial Cyr"/>
      <charset val="204"/>
    </font>
    <font>
      <b/>
      <sz val="10"/>
      <color rgb="FF0000FF"/>
      <name val="Arial Cyr"/>
      <charset val="204"/>
    </font>
    <font>
      <i/>
      <u/>
      <sz val="8"/>
      <color indexed="12"/>
      <name val="Times New Roman"/>
      <family val="1"/>
      <charset val="204"/>
    </font>
    <font>
      <u/>
      <sz val="8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9" fillId="0" borderId="0"/>
    <xf numFmtId="0" fontId="10" fillId="0" borderId="0"/>
    <xf numFmtId="0" fontId="11" fillId="0" borderId="0">
      <alignment horizontal="left"/>
    </xf>
    <xf numFmtId="0" fontId="10" fillId="0" borderId="0"/>
    <xf numFmtId="0" fontId="9" fillId="0" borderId="0"/>
    <xf numFmtId="0" fontId="10" fillId="0" borderId="0"/>
    <xf numFmtId="0" fontId="12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9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9" fillId="0" borderId="0" applyNumberFormat="0" applyFill="0" applyBorder="0" applyProtection="0">
      <alignment horizontal="center" vertical="center" wrapText="1"/>
      <protection locked="0"/>
    </xf>
  </cellStyleXfs>
  <cellXfs count="8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/>
    <xf numFmtId="0" fontId="2" fillId="2" borderId="0" xfId="0" applyFont="1" applyFill="1" applyAlignment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8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vertical="center" wrapText="1"/>
    </xf>
    <xf numFmtId="0" fontId="20" fillId="0" borderId="1" xfId="15" quotePrefix="1" applyFont="1" applyBorder="1" applyProtection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9" fillId="0" borderId="1" xfId="15" quotePrefix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11" fontId="0" fillId="3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" fontId="3" fillId="2" borderId="2" xfId="0" applyNumberFormat="1" applyFont="1" applyFill="1" applyBorder="1" applyAlignment="1">
      <alignment horizontal="center" vertical="center" wrapText="1"/>
    </xf>
    <xf numFmtId="17" fontId="3" fillId="2" borderId="3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</cellXfs>
  <cellStyles count="16">
    <cellStyle name="Гиперссылка" xfId="15" builtinId="8" customBuiltin="1"/>
    <cellStyle name="Обычный" xfId="0" builtinId="0"/>
    <cellStyle name="Обычный 2" xfId="1"/>
    <cellStyle name="Обычный 2 2" xfId="2"/>
    <cellStyle name="Обычный 2 3" xfId="3"/>
    <cellStyle name="Обычный 2 3 2 3" xfId="4"/>
    <cellStyle name="Обычный 3" xfId="5"/>
    <cellStyle name="Обычный 3 2" xfId="6"/>
    <cellStyle name="Обычный 4" xfId="7"/>
    <cellStyle name="Обычный 4 2" xfId="8"/>
    <cellStyle name="Обычный 5" xfId="9"/>
    <cellStyle name="Обычный 7" xfId="10"/>
    <cellStyle name="Обычный 7 2" xfId="11"/>
    <cellStyle name="Процентный 2" xfId="12"/>
    <cellStyle name="Процентный 2 2" xfId="13"/>
    <cellStyle name="Финансовый 2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8;&#1085;&#1074;&#1077;&#1089;&#1090;&#1087;&#1088;&#1086;&#1075;&#1088;&#1072;&#1084;&#1084;&#1072;%20&#1085;&#1072;%202025-2029%20&#1075;&#1086;&#1076;&#1099;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 1.1"/>
      <sheetName val="П 1.2"/>
      <sheetName val="П 1.3"/>
      <sheetName val="П 1.4"/>
      <sheetName val="П 1.5"/>
      <sheetName val="П2"/>
      <sheetName val="П2.1"/>
      <sheetName val="П3"/>
      <sheetName val="П4"/>
      <sheetName val="П5 (25)"/>
      <sheetName val="П5 (26)"/>
      <sheetName val="П5 (27)"/>
      <sheetName val="П5 (28)"/>
      <sheetName val="П5 (29)"/>
      <sheetName val="П6"/>
      <sheetName val="П7"/>
      <sheetName val="П8"/>
      <sheetName val="П9"/>
      <sheetName val="П10"/>
      <sheetName val="П11.2"/>
      <sheetName val="П11.3"/>
      <sheetName val="П12"/>
      <sheetName val="П13"/>
      <sheetName val="П14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  <sheetName val="Лист1"/>
      <sheetName val="П20"/>
      <sheetName val="Мероприятия 2025"/>
      <sheetName val="Мероприятия 2026"/>
      <sheetName val="Мероприятия 2027"/>
      <sheetName val="Мероприятия 2028"/>
      <sheetName val="Мероприятия 2029"/>
      <sheetName val="Расчет СМП и ПИР"/>
      <sheetName val="Стоимость ПУ L 41ЭС 004 "/>
      <sheetName val="Стоимость ПУ L 41ЭС 004-1"/>
      <sheetName val="Счетчики объемы"/>
    </sheetNames>
    <sheetDataSet>
      <sheetData sheetId="0"/>
      <sheetData sheetId="1"/>
      <sheetData sheetId="2"/>
      <sheetData sheetId="3"/>
      <sheetData sheetId="4"/>
      <sheetData sheetId="5">
        <row r="71">
          <cell r="B71" t="str">
            <v>Реконструкция РУ-6 кВ на РТРС</v>
          </cell>
          <cell r="C71" t="str">
            <v>O/41ЭС/001</v>
          </cell>
          <cell r="H71">
            <v>27.643676199802808</v>
          </cell>
        </row>
        <row r="72">
          <cell r="B72" t="str">
            <v>Замена трансформаторной подстанции 6/0,4 кВ мощностью 0,8 МВА №ТП-111-12 на КТП -6/0,4 кВ-0,8 МВА</v>
          </cell>
          <cell r="C72" t="str">
            <v>O/41ЭС/003</v>
          </cell>
          <cell r="H72">
            <v>13.395499324336066</v>
          </cell>
        </row>
        <row r="73">
          <cell r="B73" t="str">
            <v>Замена трансформаторной подстанции 6/0,4 кВ мощностью 0,8 МВА №ТП-111-10 на КТП -6/0,4 кВ-0,8 МВА</v>
          </cell>
          <cell r="C73" t="str">
            <v>O/41ЭС/004</v>
          </cell>
          <cell r="H73">
            <v>14.790610553198199</v>
          </cell>
        </row>
        <row r="74">
          <cell r="B74" t="str">
            <v>Замена трансформаторной подстанции 6/0,4 кВ мощностью 0,8 МВА №ТП-111-17 на КТП -6/0,4 кВ-0,8 МВА</v>
          </cell>
          <cell r="C74" t="str">
            <v>O/41ЭС/006</v>
          </cell>
          <cell r="H74">
            <v>15.9041467212767</v>
          </cell>
        </row>
        <row r="75">
          <cell r="B75" t="str">
            <v>Замена трансформаторной подстанции 6/0,4 кВ мощностью 1,26 МВА №ТП-111-22 на КТП -6/0,4 кВ-1,26 МВА, Реконструкция ТП-111-19</v>
          </cell>
          <cell r="C75" t="str">
            <v>O/41ЭС/008</v>
          </cell>
          <cell r="H75">
            <v>9.0493098047105303</v>
          </cell>
        </row>
        <row r="84">
          <cell r="B84" t="str">
            <v>Замена кабельных линий - 0,4 кВ от ТП-111-10, ТП-111-12</v>
          </cell>
          <cell r="C84" t="str">
            <v>O/41ЭС/005</v>
          </cell>
          <cell r="H84">
            <v>2.90351152077888</v>
          </cell>
        </row>
        <row r="85">
          <cell r="B85" t="str">
            <v>Замена кабельных линий - 0,4 кВ от ТП-111-17</v>
          </cell>
          <cell r="C85" t="str">
            <v>O/41ЭС/007</v>
          </cell>
          <cell r="H85">
            <v>4.6210960471066098</v>
          </cell>
        </row>
        <row r="86">
          <cell r="B86" t="str">
            <v>Замена кабельных линий - 6 и 0,4 кВ от ТП-111-10, 111-19</v>
          </cell>
          <cell r="C86" t="str">
            <v>O/41ЭС/009</v>
          </cell>
          <cell r="H86">
            <v>12.497160037121699</v>
          </cell>
        </row>
        <row r="90">
          <cell r="B90" t="str">
            <v>Установка приборов учета в соответствии с Федеральным законом от 27.12.2018 № 522 при истечении МПИ, при отсутствии прибора учета и выходе прибора учета из строя у потребителя, класс напряжения 0,23 (0,4) кВ (32 прибора учета)</v>
          </cell>
          <cell r="C90" t="str">
            <v>O/41ЭС/002</v>
          </cell>
          <cell r="H90">
            <v>1.5825062948356994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>
    <pageSetUpPr fitToPage="1"/>
  </sheetPr>
  <dimension ref="B1:G17"/>
  <sheetViews>
    <sheetView workbookViewId="0">
      <pane xSplit="3" ySplit="4" topLeftCell="D8" activePane="bottomRight" state="frozen"/>
      <selection pane="topRight" activeCell="D1" sqref="D1"/>
      <selection pane="bottomLeft" activeCell="A5" sqref="A5"/>
      <selection pane="bottomRight" activeCell="G13" sqref="G13"/>
    </sheetView>
  </sheetViews>
  <sheetFormatPr defaultRowHeight="12.55" outlineLevelCol="1" x14ac:dyDescent="0.2"/>
  <cols>
    <col min="1" max="1" width="2.44140625" customWidth="1"/>
    <col min="3" max="3" width="31.5546875" style="21" customWidth="1"/>
    <col min="4" max="4" width="55.109375" style="21" customWidth="1"/>
    <col min="5" max="5" width="17.33203125" customWidth="1"/>
    <col min="6" max="6" width="12.6640625" customWidth="1" outlineLevel="1"/>
    <col min="7" max="7" width="18" style="23" customWidth="1"/>
  </cols>
  <sheetData>
    <row r="1" spans="2:7" ht="41.35" customHeight="1" x14ac:dyDescent="0.2">
      <c r="B1" s="51" t="s">
        <v>34</v>
      </c>
      <c r="C1" s="51"/>
      <c r="D1" s="51"/>
      <c r="E1" s="51"/>
      <c r="F1" s="51"/>
      <c r="G1" s="51"/>
    </row>
    <row r="2" spans="2:7" ht="13.15" x14ac:dyDescent="0.25">
      <c r="B2" s="22"/>
    </row>
    <row r="3" spans="2:7" ht="25.05" x14ac:dyDescent="0.2">
      <c r="B3" s="18" t="s">
        <v>28</v>
      </c>
      <c r="C3" s="18" t="s">
        <v>29</v>
      </c>
      <c r="D3" s="18" t="s">
        <v>30</v>
      </c>
      <c r="E3" s="18" t="s">
        <v>31</v>
      </c>
      <c r="F3" s="18" t="s">
        <v>32</v>
      </c>
      <c r="G3" s="24" t="s">
        <v>33</v>
      </c>
    </row>
    <row r="4" spans="2:7" x14ac:dyDescent="0.2">
      <c r="B4" s="19">
        <v>1</v>
      </c>
      <c r="C4" s="19">
        <v>2</v>
      </c>
      <c r="D4" s="19">
        <v>3</v>
      </c>
      <c r="E4" s="19">
        <v>4</v>
      </c>
      <c r="F4" s="19">
        <v>5</v>
      </c>
      <c r="G4" s="19">
        <v>6</v>
      </c>
    </row>
    <row r="5" spans="2:7" ht="29.3" customHeight="1" x14ac:dyDescent="0.2">
      <c r="B5" s="20"/>
      <c r="C5" s="41" t="s">
        <v>1</v>
      </c>
      <c r="D5" s="42" t="str">
        <f>[1]П2!$B$71</f>
        <v>Реконструкция РУ-6 кВ на РТРС</v>
      </c>
      <c r="E5" s="40" t="str">
        <f>[1]П2!$C$71</f>
        <v>O/41ЭС/001</v>
      </c>
      <c r="F5" s="38">
        <v>1</v>
      </c>
      <c r="G5" s="25"/>
    </row>
    <row r="6" spans="2:7" ht="50.1" x14ac:dyDescent="0.2">
      <c r="B6" s="20"/>
      <c r="C6" s="41" t="s">
        <v>1</v>
      </c>
      <c r="D6" s="42" t="str">
        <f>[1]П2!$B$90</f>
        <v>Установка приборов учета в соответствии с Федеральным законом от 27.12.2018 № 522 при истечении МПИ, при отсутствии прибора учета и выходе прибора учета из строя у потребителя, класс напряжения 0,23 (0,4) кВ (32 прибора учета)</v>
      </c>
      <c r="E6" s="40" t="str">
        <f>[1]П2!$C$90</f>
        <v>O/41ЭС/002</v>
      </c>
      <c r="F6" s="38">
        <v>1</v>
      </c>
      <c r="G6" s="25"/>
    </row>
    <row r="7" spans="2:7" ht="25.05" x14ac:dyDescent="0.2">
      <c r="B7" s="20"/>
      <c r="C7" s="41" t="s">
        <v>1</v>
      </c>
      <c r="D7" s="42" t="str">
        <f>[1]П2!$B$72</f>
        <v>Замена трансформаторной подстанции 6/0,4 кВ мощностью 0,8 МВА №ТП-111-12 на КТП -6/0,4 кВ-0,8 МВА</v>
      </c>
      <c r="E7" s="40" t="str">
        <f>[1]П2!$C$72</f>
        <v>O/41ЭС/003</v>
      </c>
      <c r="F7" s="38">
        <v>1</v>
      </c>
      <c r="G7" s="29"/>
    </row>
    <row r="8" spans="2:7" ht="25.05" x14ac:dyDescent="0.2">
      <c r="B8" s="20"/>
      <c r="C8" s="41" t="s">
        <v>1</v>
      </c>
      <c r="D8" s="42" t="str">
        <f>[1]П2!$B$73</f>
        <v>Замена трансформаторной подстанции 6/0,4 кВ мощностью 0,8 МВА №ТП-111-10 на КТП -6/0,4 кВ-0,8 МВА</v>
      </c>
      <c r="E8" s="40" t="str">
        <f>[1]П2!$C$73</f>
        <v>O/41ЭС/004</v>
      </c>
      <c r="F8" s="38">
        <v>1</v>
      </c>
      <c r="G8" s="29"/>
    </row>
    <row r="9" spans="2:7" x14ac:dyDescent="0.2">
      <c r="B9" s="20"/>
      <c r="C9" s="41" t="s">
        <v>1</v>
      </c>
      <c r="D9" s="42" t="str">
        <f>[1]П2!$B$84</f>
        <v>Замена кабельных линий - 0,4 кВ от ТП-111-10, ТП-111-12</v>
      </c>
      <c r="E9" s="40" t="str">
        <f>[1]П2!$C$84</f>
        <v>O/41ЭС/005</v>
      </c>
      <c r="F9" s="38">
        <v>1</v>
      </c>
      <c r="G9" s="29"/>
    </row>
    <row r="10" spans="2:7" ht="25.55" customHeight="1" x14ac:dyDescent="0.2">
      <c r="B10" s="20"/>
      <c r="C10" s="41" t="s">
        <v>1</v>
      </c>
      <c r="D10" s="42" t="str">
        <f>[1]П2!$B$74</f>
        <v>Замена трансформаторной подстанции 6/0,4 кВ мощностью 0,8 МВА №ТП-111-17 на КТП -6/0,4 кВ-0,8 МВА</v>
      </c>
      <c r="E10" s="40" t="str">
        <f>[1]П2!$C$74</f>
        <v>O/41ЭС/006</v>
      </c>
      <c r="F10" s="38">
        <v>1</v>
      </c>
      <c r="G10" s="29"/>
    </row>
    <row r="11" spans="2:7" x14ac:dyDescent="0.2">
      <c r="B11" s="20"/>
      <c r="C11" s="41" t="s">
        <v>1</v>
      </c>
      <c r="D11" s="42" t="str">
        <f>[1]П2!$B$85</f>
        <v>Замена кабельных линий - 0,4 кВ от ТП-111-17</v>
      </c>
      <c r="E11" s="40" t="str">
        <f>[1]П2!$C$85</f>
        <v>O/41ЭС/007</v>
      </c>
      <c r="F11" s="20">
        <v>1</v>
      </c>
      <c r="G11" s="29"/>
    </row>
    <row r="12" spans="2:7" ht="37.6" x14ac:dyDescent="0.2">
      <c r="B12" s="20"/>
      <c r="C12" s="41" t="s">
        <v>1</v>
      </c>
      <c r="D12" s="42" t="str">
        <f>[1]П2!$B$75</f>
        <v>Замена трансформаторной подстанции 6/0,4 кВ мощностью 1,26 МВА №ТП-111-22 на КТП -6/0,4 кВ-1,26 МВА, Реконструкция ТП-111-19</v>
      </c>
      <c r="E12" s="40" t="str">
        <f>[1]П2!$C$75</f>
        <v>O/41ЭС/008</v>
      </c>
      <c r="F12" s="20">
        <v>1</v>
      </c>
      <c r="G12" s="29"/>
    </row>
    <row r="13" spans="2:7" x14ac:dyDescent="0.2">
      <c r="B13" s="20"/>
      <c r="C13" s="41" t="s">
        <v>1</v>
      </c>
      <c r="D13" s="42" t="str">
        <f>[1]П2!$B$86</f>
        <v>Замена кабельных линий - 6 и 0,4 кВ от ТП-111-10, 111-19</v>
      </c>
      <c r="E13" s="40" t="str">
        <f>[1]П2!$C$86</f>
        <v>O/41ЭС/009</v>
      </c>
      <c r="F13" s="38">
        <v>1</v>
      </c>
      <c r="G13" s="25"/>
    </row>
    <row r="14" spans="2:7" ht="13.15" x14ac:dyDescent="0.25">
      <c r="E14" s="26" t="s">
        <v>36</v>
      </c>
      <c r="F14" s="26">
        <f>SUM(F5:F13)</f>
        <v>9</v>
      </c>
    </row>
    <row r="17" ht="27.7" customHeight="1" x14ac:dyDescent="0.2"/>
  </sheetData>
  <mergeCells count="1">
    <mergeCell ref="B1:G1"/>
  </mergeCells>
  <pageMargins left="0.70866141732283472" right="0.70866141732283472" top="0.74803149606299213" bottom="0.74803149606299213" header="0.31496062992125984" footer="0.31496062992125984"/>
  <pageSetup paperSize="9" scale="96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"/>
  <sheetViews>
    <sheetView tabSelected="1" view="pageBreakPreview" zoomScale="85" zoomScaleNormal="100" zoomScaleSheetLayoutView="85" workbookViewId="0">
      <selection activeCell="D38" sqref="D38"/>
    </sheetView>
  </sheetViews>
  <sheetFormatPr defaultColWidth="9.109375" defaultRowHeight="14.4" x14ac:dyDescent="0.25"/>
  <cols>
    <col min="1" max="1" width="9.109375" style="1" customWidth="1"/>
    <col min="2" max="2" width="50.6640625" style="2" customWidth="1"/>
    <col min="3" max="3" width="43.88671875" style="2" customWidth="1"/>
    <col min="4" max="4" width="44.88671875" style="2" customWidth="1"/>
    <col min="5" max="17" width="9.109375" style="35" customWidth="1"/>
    <col min="18" max="16384" width="9.109375" style="3"/>
  </cols>
  <sheetData>
    <row r="2" spans="1:18" ht="17.25" customHeight="1" x14ac:dyDescent="0.25">
      <c r="A2" s="67" t="s">
        <v>0</v>
      </c>
      <c r="B2" s="67"/>
      <c r="C2" s="67"/>
      <c r="D2" s="67"/>
      <c r="E2" s="4"/>
      <c r="F2" s="3"/>
      <c r="G2" s="31"/>
      <c r="R2" s="35"/>
    </row>
    <row r="3" spans="1:18" ht="14.25" customHeight="1" x14ac:dyDescent="0.25">
      <c r="A3" s="52" t="s">
        <v>40</v>
      </c>
      <c r="B3" s="52"/>
      <c r="C3" s="52"/>
      <c r="D3" s="52"/>
      <c r="E3" s="5"/>
      <c r="F3" s="5"/>
      <c r="G3" s="5"/>
      <c r="R3" s="35"/>
    </row>
    <row r="4" spans="1:18" ht="4.55" customHeight="1" x14ac:dyDescent="0.25">
      <c r="A4" s="75"/>
      <c r="B4" s="75"/>
      <c r="C4" s="75"/>
      <c r="D4" s="75"/>
      <c r="E4" s="75"/>
      <c r="F4" s="75"/>
      <c r="G4" s="75"/>
      <c r="R4" s="35"/>
    </row>
    <row r="5" spans="1:18" ht="18" customHeight="1" x14ac:dyDescent="0.25">
      <c r="A5" s="52" t="s">
        <v>41</v>
      </c>
      <c r="B5" s="52"/>
      <c r="C5" s="52"/>
      <c r="D5" s="52"/>
      <c r="E5" s="5"/>
      <c r="F5" s="5"/>
      <c r="G5" s="5"/>
      <c r="R5" s="35"/>
    </row>
    <row r="6" spans="1:18" ht="15.85" customHeight="1" x14ac:dyDescent="0.25">
      <c r="A6" s="52" t="s">
        <v>57</v>
      </c>
      <c r="B6" s="52"/>
      <c r="C6" s="52"/>
      <c r="D6" s="52"/>
      <c r="E6" s="5"/>
      <c r="F6" s="3"/>
      <c r="G6" s="31"/>
      <c r="R6" s="35"/>
    </row>
    <row r="7" spans="1:18" x14ac:dyDescent="0.25">
      <c r="A7" s="60" t="s">
        <v>1</v>
      </c>
      <c r="B7" s="60"/>
      <c r="C7" s="60"/>
      <c r="D7" s="60"/>
    </row>
    <row r="8" spans="1:18" x14ac:dyDescent="0.25">
      <c r="A8" s="69" t="s">
        <v>47</v>
      </c>
      <c r="B8" s="69"/>
      <c r="C8" s="69"/>
      <c r="D8" s="69"/>
    </row>
    <row r="9" spans="1:18" x14ac:dyDescent="0.25">
      <c r="A9" s="70" t="s">
        <v>2</v>
      </c>
      <c r="B9" s="70"/>
      <c r="C9" s="70"/>
      <c r="D9" s="70"/>
    </row>
    <row r="10" spans="1:18" x14ac:dyDescent="0.25">
      <c r="A10" s="71" t="s">
        <v>3</v>
      </c>
      <c r="B10" s="71"/>
      <c r="C10" s="71"/>
      <c r="D10" s="71"/>
    </row>
    <row r="11" spans="1:18" x14ac:dyDescent="0.25">
      <c r="A11" s="71" t="s">
        <v>83</v>
      </c>
      <c r="B11" s="71"/>
      <c r="C11" s="71"/>
      <c r="D11" s="71"/>
    </row>
    <row r="12" spans="1:18" x14ac:dyDescent="0.25">
      <c r="A12" s="72"/>
      <c r="B12" s="72"/>
      <c r="C12" s="72"/>
      <c r="D12" s="72"/>
    </row>
    <row r="13" spans="1:18" ht="41.35" customHeight="1" x14ac:dyDescent="0.25">
      <c r="A13" s="37">
        <v>1</v>
      </c>
      <c r="B13" s="36" t="s">
        <v>4</v>
      </c>
      <c r="C13" s="73" t="str">
        <f>Реестр!D13</f>
        <v>Замена кабельных линий - 6 и 0,4 кВ от ТП-111-10, 111-19</v>
      </c>
      <c r="D13" s="73"/>
    </row>
    <row r="14" spans="1:18" ht="20.2" customHeight="1" x14ac:dyDescent="0.25">
      <c r="A14" s="37">
        <v>2</v>
      </c>
      <c r="B14" s="36" t="s">
        <v>5</v>
      </c>
      <c r="C14" s="74" t="str">
        <f>Реестр!E13</f>
        <v>O/41ЭС/009</v>
      </c>
      <c r="D14" s="73"/>
    </row>
    <row r="15" spans="1:18" ht="34.450000000000003" customHeight="1" x14ac:dyDescent="0.25">
      <c r="A15" s="37">
        <v>3</v>
      </c>
      <c r="B15" s="36" t="s">
        <v>6</v>
      </c>
      <c r="C15" s="53" t="s">
        <v>38</v>
      </c>
      <c r="D15" s="54"/>
    </row>
    <row r="16" spans="1:18" ht="32.25" customHeight="1" x14ac:dyDescent="0.25">
      <c r="A16" s="37">
        <v>4</v>
      </c>
      <c r="B16" s="36" t="s">
        <v>7</v>
      </c>
      <c r="C16" s="62" t="s">
        <v>52</v>
      </c>
      <c r="D16" s="62"/>
    </row>
    <row r="17" spans="1:4" ht="18" customHeight="1" x14ac:dyDescent="0.25">
      <c r="A17" s="37">
        <v>5</v>
      </c>
      <c r="B17" s="36" t="s">
        <v>8</v>
      </c>
      <c r="C17" s="66" t="s">
        <v>53</v>
      </c>
      <c r="D17" s="66"/>
    </row>
    <row r="18" spans="1:4" ht="17.25" customHeight="1" x14ac:dyDescent="0.25">
      <c r="A18" s="37">
        <v>6</v>
      </c>
      <c r="B18" s="36" t="s">
        <v>9</v>
      </c>
      <c r="C18" s="66" t="s">
        <v>81</v>
      </c>
      <c r="D18" s="66"/>
    </row>
    <row r="19" spans="1:4" ht="45.1" customHeight="1" x14ac:dyDescent="0.25">
      <c r="A19" s="37">
        <v>7</v>
      </c>
      <c r="B19" s="36" t="s">
        <v>10</v>
      </c>
      <c r="C19" s="79" t="s">
        <v>54</v>
      </c>
      <c r="D19" s="80"/>
    </row>
    <row r="20" spans="1:4" ht="40.549999999999997" customHeight="1" x14ac:dyDescent="0.25">
      <c r="A20" s="32">
        <v>8</v>
      </c>
      <c r="B20" s="36" t="s">
        <v>11</v>
      </c>
      <c r="C20" s="77" t="s">
        <v>50</v>
      </c>
      <c r="D20" s="78"/>
    </row>
    <row r="21" spans="1:4" ht="30.05" customHeight="1" x14ac:dyDescent="0.25">
      <c r="A21" s="37">
        <v>9</v>
      </c>
      <c r="B21" s="36" t="s">
        <v>12</v>
      </c>
      <c r="C21" s="63" t="s">
        <v>70</v>
      </c>
      <c r="D21" s="64"/>
    </row>
    <row r="22" spans="1:4" ht="28.8" x14ac:dyDescent="0.25">
      <c r="A22" s="37">
        <v>10</v>
      </c>
      <c r="B22" s="36" t="s">
        <v>43</v>
      </c>
      <c r="C22" s="65">
        <f>[1]П2!$H$86</f>
        <v>12.497160037121699</v>
      </c>
      <c r="D22" s="65"/>
    </row>
    <row r="23" spans="1:4" ht="18.8" customHeight="1" x14ac:dyDescent="0.25">
      <c r="A23" s="37">
        <v>11</v>
      </c>
      <c r="B23" s="36" t="s">
        <v>13</v>
      </c>
      <c r="C23" s="66" t="str">
        <f>C17</f>
        <v>-</v>
      </c>
      <c r="D23" s="66"/>
    </row>
    <row r="24" spans="1:4" x14ac:dyDescent="0.25">
      <c r="A24" s="57">
        <v>12</v>
      </c>
      <c r="B24" s="36" t="s">
        <v>14</v>
      </c>
      <c r="C24" s="65">
        <f>C22</f>
        <v>12.497160037121699</v>
      </c>
      <c r="D24" s="65"/>
    </row>
    <row r="25" spans="1:4" x14ac:dyDescent="0.25">
      <c r="A25" s="58"/>
      <c r="B25" s="36" t="s">
        <v>15</v>
      </c>
      <c r="C25" s="66"/>
      <c r="D25" s="66"/>
    </row>
    <row r="26" spans="1:4" x14ac:dyDescent="0.25">
      <c r="A26" s="58"/>
      <c r="B26" s="36" t="s">
        <v>16</v>
      </c>
      <c r="C26" s="65">
        <v>1.9513750000000001</v>
      </c>
      <c r="D26" s="65"/>
    </row>
    <row r="27" spans="1:4" x14ac:dyDescent="0.25">
      <c r="A27" s="58"/>
      <c r="B27" s="36" t="s">
        <v>17</v>
      </c>
      <c r="C27" s="65">
        <f>C24-C26</f>
        <v>10.545785037121698</v>
      </c>
      <c r="D27" s="65"/>
    </row>
    <row r="28" spans="1:4" x14ac:dyDescent="0.25">
      <c r="A28" s="59"/>
      <c r="B28" s="36" t="s">
        <v>18</v>
      </c>
      <c r="C28" s="65"/>
      <c r="D28" s="65"/>
    </row>
    <row r="29" spans="1:4" x14ac:dyDescent="0.25">
      <c r="A29" s="37">
        <v>13</v>
      </c>
      <c r="B29" s="36" t="s">
        <v>19</v>
      </c>
      <c r="C29" s="53" t="s">
        <v>44</v>
      </c>
      <c r="D29" s="54"/>
    </row>
    <row r="30" spans="1:4" ht="57.6" x14ac:dyDescent="0.25">
      <c r="A30" s="32">
        <v>14</v>
      </c>
      <c r="B30" s="36" t="s">
        <v>20</v>
      </c>
      <c r="C30" s="53" t="s">
        <v>35</v>
      </c>
      <c r="D30" s="54"/>
    </row>
    <row r="31" spans="1:4" x14ac:dyDescent="0.25">
      <c r="A31" s="32">
        <v>15</v>
      </c>
      <c r="B31" s="10" t="s">
        <v>21</v>
      </c>
      <c r="C31" s="55" t="s">
        <v>81</v>
      </c>
      <c r="D31" s="56"/>
    </row>
    <row r="32" spans="1:4" ht="29.3" customHeight="1" x14ac:dyDescent="0.25">
      <c r="A32" s="33"/>
      <c r="B32" s="10" t="s">
        <v>22</v>
      </c>
      <c r="C32" s="12"/>
      <c r="D32" s="12"/>
    </row>
    <row r="33" spans="1:17" ht="17.25" customHeight="1" x14ac:dyDescent="0.25">
      <c r="A33" s="33"/>
      <c r="B33" s="10" t="s">
        <v>23</v>
      </c>
      <c r="C33" s="12">
        <v>47270</v>
      </c>
      <c r="D33" s="12">
        <v>47423</v>
      </c>
    </row>
    <row r="34" spans="1:17" ht="33.049999999999997" customHeight="1" x14ac:dyDescent="0.25">
      <c r="A34" s="33"/>
      <c r="B34" s="10" t="s">
        <v>24</v>
      </c>
      <c r="C34" s="12">
        <v>47300</v>
      </c>
      <c r="D34" s="12">
        <v>47423</v>
      </c>
    </row>
    <row r="35" spans="1:17" ht="63.7" customHeight="1" x14ac:dyDescent="0.25">
      <c r="A35" s="34"/>
      <c r="B35" s="10" t="s">
        <v>25</v>
      </c>
      <c r="C35" s="12">
        <v>47453</v>
      </c>
      <c r="D35" s="12">
        <v>47453</v>
      </c>
    </row>
    <row r="36" spans="1:17" ht="28.2" customHeight="1" x14ac:dyDescent="0.25">
      <c r="A36" s="37">
        <v>16</v>
      </c>
      <c r="B36" s="10" t="s">
        <v>51</v>
      </c>
      <c r="C36" s="55" t="s">
        <v>84</v>
      </c>
      <c r="D36" s="56"/>
    </row>
    <row r="37" spans="1:17" ht="38.200000000000003" hidden="1" customHeight="1" x14ac:dyDescent="0.25">
      <c r="B37" s="61" t="s">
        <v>26</v>
      </c>
      <c r="C37" s="61"/>
      <c r="D37" s="61"/>
    </row>
    <row r="38" spans="1:17" ht="38.200000000000003" customHeight="1" x14ac:dyDescent="0.25">
      <c r="B38" s="39"/>
      <c r="C38" s="39"/>
      <c r="D38" s="39"/>
    </row>
    <row r="39" spans="1:17" x14ac:dyDescent="0.25">
      <c r="B39" s="2" t="s">
        <v>27</v>
      </c>
      <c r="C39" s="35"/>
      <c r="D39" s="35"/>
    </row>
    <row r="40" spans="1:17" s="14" customFormat="1" ht="13.15" x14ac:dyDescent="0.25">
      <c r="A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x14ac:dyDescent="0.25">
      <c r="B41" s="16" t="s">
        <v>56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2:R41"/>
  <sheetViews>
    <sheetView view="pageBreakPreview" topLeftCell="A16" zoomScale="85" zoomScaleNormal="100" zoomScaleSheetLayoutView="85" workbookViewId="0">
      <selection activeCell="C26" sqref="C26:D26"/>
    </sheetView>
  </sheetViews>
  <sheetFormatPr defaultColWidth="9.109375" defaultRowHeight="14.4" x14ac:dyDescent="0.25"/>
  <cols>
    <col min="1" max="1" width="9.109375" style="1" customWidth="1"/>
    <col min="2" max="2" width="50.6640625" style="2" customWidth="1"/>
    <col min="3" max="3" width="43.88671875" style="2" customWidth="1"/>
    <col min="4" max="4" width="44.88671875" style="2" customWidth="1"/>
    <col min="5" max="17" width="9.109375" style="6" customWidth="1"/>
    <col min="18" max="16384" width="9.109375" style="3"/>
  </cols>
  <sheetData>
    <row r="2" spans="1:18" ht="17.25" customHeight="1" x14ac:dyDescent="0.25">
      <c r="A2" s="67" t="s">
        <v>0</v>
      </c>
      <c r="B2" s="67"/>
      <c r="C2" s="67"/>
      <c r="D2" s="67"/>
      <c r="E2" s="4"/>
      <c r="F2" s="3"/>
      <c r="G2" s="27"/>
      <c r="R2" s="6"/>
    </row>
    <row r="3" spans="1:18" ht="14.25" customHeight="1" x14ac:dyDescent="0.25">
      <c r="A3" s="52" t="s">
        <v>40</v>
      </c>
      <c r="B3" s="52"/>
      <c r="C3" s="52"/>
      <c r="D3" s="52"/>
      <c r="E3" s="5"/>
      <c r="F3" s="5"/>
      <c r="G3" s="5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18" ht="4.55" customHeight="1" x14ac:dyDescent="0.25">
      <c r="A4" s="75"/>
      <c r="B4" s="75"/>
      <c r="C4" s="75"/>
      <c r="D4" s="75"/>
      <c r="E4" s="75"/>
      <c r="F4" s="75"/>
      <c r="G4" s="75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18" ht="18" customHeight="1" x14ac:dyDescent="0.25">
      <c r="A5" s="52" t="s">
        <v>41</v>
      </c>
      <c r="B5" s="52"/>
      <c r="C5" s="52"/>
      <c r="D5" s="52"/>
      <c r="E5" s="5"/>
      <c r="F5" s="5"/>
      <c r="G5" s="5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</row>
    <row r="6" spans="1:18" ht="15.85" customHeight="1" x14ac:dyDescent="0.25">
      <c r="A6" s="52" t="s">
        <v>57</v>
      </c>
      <c r="B6" s="52"/>
      <c r="C6" s="52"/>
      <c r="D6" s="52"/>
      <c r="E6" s="5"/>
      <c r="F6" s="3"/>
      <c r="G6" s="27"/>
      <c r="R6" s="6"/>
    </row>
    <row r="7" spans="1:18" x14ac:dyDescent="0.25">
      <c r="A7" s="60" t="s">
        <v>1</v>
      </c>
      <c r="B7" s="60"/>
      <c r="C7" s="60"/>
      <c r="D7" s="60"/>
    </row>
    <row r="8" spans="1:18" x14ac:dyDescent="0.25">
      <c r="A8" s="69" t="s">
        <v>47</v>
      </c>
      <c r="B8" s="69"/>
      <c r="C8" s="69"/>
      <c r="D8" s="69"/>
    </row>
    <row r="9" spans="1:18" x14ac:dyDescent="0.25">
      <c r="A9" s="70" t="s">
        <v>2</v>
      </c>
      <c r="B9" s="70"/>
      <c r="C9" s="70"/>
      <c r="D9" s="70"/>
    </row>
    <row r="10" spans="1:18" x14ac:dyDescent="0.25">
      <c r="A10" s="71" t="s">
        <v>3</v>
      </c>
      <c r="B10" s="71"/>
      <c r="C10" s="71"/>
      <c r="D10" s="71"/>
    </row>
    <row r="11" spans="1:18" x14ac:dyDescent="0.25">
      <c r="A11" s="71" t="s">
        <v>59</v>
      </c>
      <c r="B11" s="71"/>
      <c r="C11" s="71"/>
      <c r="D11" s="71"/>
    </row>
    <row r="12" spans="1:18" x14ac:dyDescent="0.25">
      <c r="A12" s="72"/>
      <c r="B12" s="72"/>
      <c r="C12" s="72"/>
      <c r="D12" s="72"/>
    </row>
    <row r="13" spans="1:18" ht="41.35" customHeight="1" x14ac:dyDescent="0.25">
      <c r="A13" s="7">
        <v>1</v>
      </c>
      <c r="B13" s="8" t="s">
        <v>4</v>
      </c>
      <c r="C13" s="73" t="str">
        <f>Реестр!D5</f>
        <v>Реконструкция РУ-6 кВ на РТРС</v>
      </c>
      <c r="D13" s="73"/>
    </row>
    <row r="14" spans="1:18" ht="20.2" customHeight="1" x14ac:dyDescent="0.25">
      <c r="A14" s="7">
        <v>2</v>
      </c>
      <c r="B14" s="8" t="s">
        <v>5</v>
      </c>
      <c r="C14" s="74" t="str">
        <f>Реестр!E5</f>
        <v>O/41ЭС/001</v>
      </c>
      <c r="D14" s="73"/>
    </row>
    <row r="15" spans="1:18" ht="34.450000000000003" customHeight="1" x14ac:dyDescent="0.25">
      <c r="A15" s="7">
        <v>3</v>
      </c>
      <c r="B15" s="8" t="s">
        <v>6</v>
      </c>
      <c r="C15" s="53" t="s">
        <v>38</v>
      </c>
      <c r="D15" s="54"/>
    </row>
    <row r="16" spans="1:18" ht="32.25" customHeight="1" x14ac:dyDescent="0.25">
      <c r="A16" s="7">
        <v>4</v>
      </c>
      <c r="B16" s="8" t="s">
        <v>7</v>
      </c>
      <c r="C16" s="62" t="s">
        <v>39</v>
      </c>
      <c r="D16" s="62"/>
    </row>
    <row r="17" spans="1:5" ht="18" customHeight="1" x14ac:dyDescent="0.25">
      <c r="A17" s="7">
        <v>5</v>
      </c>
      <c r="B17" s="8" t="s">
        <v>8</v>
      </c>
      <c r="C17" s="66" t="s">
        <v>69</v>
      </c>
      <c r="D17" s="66"/>
    </row>
    <row r="18" spans="1:5" ht="17.25" customHeight="1" x14ac:dyDescent="0.25">
      <c r="A18" s="7">
        <v>6</v>
      </c>
      <c r="B18" s="8" t="s">
        <v>9</v>
      </c>
      <c r="C18" s="66" t="s">
        <v>58</v>
      </c>
      <c r="D18" s="66"/>
    </row>
    <row r="19" spans="1:5" ht="43.55" customHeight="1" x14ac:dyDescent="0.25">
      <c r="A19" s="7">
        <v>7</v>
      </c>
      <c r="B19" s="8" t="s">
        <v>10</v>
      </c>
      <c r="C19" s="68" t="s">
        <v>54</v>
      </c>
      <c r="D19" s="68"/>
    </row>
    <row r="20" spans="1:5" ht="40.549999999999997" customHeight="1" x14ac:dyDescent="0.25">
      <c r="A20" s="9">
        <v>8</v>
      </c>
      <c r="B20" s="8" t="s">
        <v>11</v>
      </c>
      <c r="C20" s="62" t="s">
        <v>55</v>
      </c>
      <c r="D20" s="62"/>
    </row>
    <row r="21" spans="1:5" ht="14.4" customHeight="1" x14ac:dyDescent="0.25">
      <c r="A21" s="7">
        <v>9</v>
      </c>
      <c r="B21" s="8" t="s">
        <v>12</v>
      </c>
      <c r="C21" s="63" t="s">
        <v>49</v>
      </c>
      <c r="D21" s="64"/>
      <c r="E21" s="17"/>
    </row>
    <row r="22" spans="1:5" ht="28.8" x14ac:dyDescent="0.25">
      <c r="A22" s="7">
        <v>10</v>
      </c>
      <c r="B22" s="8" t="s">
        <v>43</v>
      </c>
      <c r="C22" s="76">
        <f>[1]П2!$H$71*1000</f>
        <v>27643.676199802809</v>
      </c>
      <c r="D22" s="76"/>
    </row>
    <row r="23" spans="1:5" ht="18.8" customHeight="1" x14ac:dyDescent="0.25">
      <c r="A23" s="7">
        <v>11</v>
      </c>
      <c r="B23" s="8" t="s">
        <v>13</v>
      </c>
      <c r="C23" s="76">
        <v>0</v>
      </c>
      <c r="D23" s="76"/>
    </row>
    <row r="24" spans="1:5" x14ac:dyDescent="0.25">
      <c r="A24" s="57">
        <v>12</v>
      </c>
      <c r="B24" s="8" t="s">
        <v>14</v>
      </c>
      <c r="C24" s="76">
        <f>C22</f>
        <v>27643.676199802809</v>
      </c>
      <c r="D24" s="76"/>
    </row>
    <row r="25" spans="1:5" x14ac:dyDescent="0.25">
      <c r="A25" s="58"/>
      <c r="B25" s="8" t="s">
        <v>15</v>
      </c>
      <c r="C25" s="76"/>
      <c r="D25" s="76"/>
    </row>
    <row r="26" spans="1:5" x14ac:dyDescent="0.25">
      <c r="A26" s="58"/>
      <c r="B26" s="8" t="s">
        <v>16</v>
      </c>
      <c r="C26" s="76">
        <v>3324.7677036599998</v>
      </c>
      <c r="D26" s="76"/>
    </row>
    <row r="27" spans="1:5" x14ac:dyDescent="0.25">
      <c r="A27" s="58"/>
      <c r="B27" s="8" t="s">
        <v>17</v>
      </c>
      <c r="C27" s="76">
        <f>C24-C26</f>
        <v>24318.908496142809</v>
      </c>
      <c r="D27" s="76"/>
    </row>
    <row r="28" spans="1:5" x14ac:dyDescent="0.25">
      <c r="A28" s="59"/>
      <c r="B28" s="8" t="s">
        <v>18</v>
      </c>
      <c r="C28" s="65"/>
      <c r="D28" s="65"/>
    </row>
    <row r="29" spans="1:5" x14ac:dyDescent="0.25">
      <c r="A29" s="7">
        <v>13</v>
      </c>
      <c r="B29" s="8" t="s">
        <v>19</v>
      </c>
      <c r="C29" s="53" t="s">
        <v>44</v>
      </c>
      <c r="D29" s="54"/>
    </row>
    <row r="30" spans="1:5" ht="57.6" x14ac:dyDescent="0.25">
      <c r="A30" s="9">
        <v>14</v>
      </c>
      <c r="B30" s="8" t="s">
        <v>20</v>
      </c>
      <c r="C30" s="53" t="s">
        <v>35</v>
      </c>
      <c r="D30" s="54"/>
    </row>
    <row r="31" spans="1:5" x14ac:dyDescent="0.25">
      <c r="A31" s="9">
        <v>15</v>
      </c>
      <c r="B31" s="10" t="s">
        <v>21</v>
      </c>
      <c r="C31" s="55" t="s">
        <v>63</v>
      </c>
      <c r="D31" s="56"/>
    </row>
    <row r="32" spans="1:5" ht="29.3" customHeight="1" x14ac:dyDescent="0.25">
      <c r="A32" s="11"/>
      <c r="B32" s="10" t="s">
        <v>22</v>
      </c>
      <c r="C32" s="12"/>
      <c r="D32" s="12"/>
    </row>
    <row r="33" spans="1:17" ht="17.25" customHeight="1" x14ac:dyDescent="0.25">
      <c r="A33" s="11"/>
      <c r="B33" s="10" t="s">
        <v>23</v>
      </c>
      <c r="C33" s="12">
        <v>45809</v>
      </c>
      <c r="D33" s="12">
        <v>46539</v>
      </c>
    </row>
    <row r="34" spans="1:17" ht="33.049999999999997" customHeight="1" x14ac:dyDescent="0.25">
      <c r="A34" s="11"/>
      <c r="B34" s="10" t="s">
        <v>24</v>
      </c>
      <c r="C34" s="12">
        <v>45839</v>
      </c>
      <c r="D34" s="12">
        <v>46569</v>
      </c>
    </row>
    <row r="35" spans="1:17" ht="63.7" customHeight="1" x14ac:dyDescent="0.25">
      <c r="A35" s="13"/>
      <c r="B35" s="10" t="s">
        <v>25</v>
      </c>
      <c r="C35" s="12">
        <v>45992</v>
      </c>
      <c r="D35" s="12">
        <v>46722</v>
      </c>
    </row>
    <row r="36" spans="1:17" ht="30.7" customHeight="1" x14ac:dyDescent="0.25">
      <c r="A36" s="37">
        <v>16</v>
      </c>
      <c r="B36" s="10" t="s">
        <v>46</v>
      </c>
      <c r="C36" s="55" t="s">
        <v>73</v>
      </c>
      <c r="D36" s="56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38.200000000000003" hidden="1" customHeight="1" x14ac:dyDescent="0.25">
      <c r="B37" s="61" t="s">
        <v>26</v>
      </c>
      <c r="C37" s="61"/>
      <c r="D37" s="61"/>
    </row>
    <row r="38" spans="1:17" ht="38.200000000000003" customHeight="1" x14ac:dyDescent="0.25">
      <c r="B38" s="39"/>
      <c r="C38" s="39"/>
      <c r="D38" s="39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</row>
    <row r="39" spans="1:17" x14ac:dyDescent="0.25">
      <c r="B39" s="2" t="s">
        <v>27</v>
      </c>
      <c r="C39" s="6"/>
      <c r="D39" s="6"/>
    </row>
    <row r="40" spans="1:17" s="14" customFormat="1" ht="13.15" x14ac:dyDescent="0.25">
      <c r="A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x14ac:dyDescent="0.25">
      <c r="B41" s="16" t="s">
        <v>56</v>
      </c>
    </row>
  </sheetData>
  <mergeCells count="33">
    <mergeCell ref="A2:D2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A3:D3"/>
    <mergeCell ref="A4:G4"/>
    <mergeCell ref="B37:D37"/>
    <mergeCell ref="C20:D20"/>
    <mergeCell ref="C21:D21"/>
    <mergeCell ref="C22:D22"/>
    <mergeCell ref="C23:D23"/>
    <mergeCell ref="C30:D30"/>
    <mergeCell ref="C24:D24"/>
    <mergeCell ref="C25:D25"/>
    <mergeCell ref="C26:D26"/>
    <mergeCell ref="C27:D27"/>
    <mergeCell ref="C28:D28"/>
    <mergeCell ref="C36:D36"/>
    <mergeCell ref="A5:D5"/>
    <mergeCell ref="C29:D29"/>
    <mergeCell ref="C31:D31"/>
    <mergeCell ref="A24:A28"/>
    <mergeCell ref="A7:D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"/>
  <sheetViews>
    <sheetView view="pageBreakPreview" topLeftCell="A16" zoomScale="85" zoomScaleNormal="100" zoomScaleSheetLayoutView="85" workbookViewId="0">
      <selection activeCell="C28" sqref="C28:D28"/>
    </sheetView>
  </sheetViews>
  <sheetFormatPr defaultColWidth="9.109375" defaultRowHeight="14.4" x14ac:dyDescent="0.25"/>
  <cols>
    <col min="1" max="1" width="9.109375" style="1" customWidth="1"/>
    <col min="2" max="2" width="50.6640625" style="2" customWidth="1"/>
    <col min="3" max="3" width="43.88671875" style="2" customWidth="1"/>
    <col min="4" max="4" width="44.88671875" style="2" customWidth="1"/>
    <col min="5" max="17" width="9.109375" style="35" customWidth="1"/>
    <col min="18" max="16384" width="9.109375" style="3"/>
  </cols>
  <sheetData>
    <row r="2" spans="1:18" ht="17.25" customHeight="1" x14ac:dyDescent="0.25">
      <c r="A2" s="67" t="s">
        <v>0</v>
      </c>
      <c r="B2" s="67"/>
      <c r="C2" s="67"/>
      <c r="D2" s="67"/>
      <c r="E2" s="4"/>
      <c r="F2" s="3"/>
      <c r="G2" s="31"/>
      <c r="R2" s="35"/>
    </row>
    <row r="3" spans="1:18" ht="14.25" customHeight="1" x14ac:dyDescent="0.25">
      <c r="A3" s="52" t="s">
        <v>40</v>
      </c>
      <c r="B3" s="52"/>
      <c r="C3" s="52"/>
      <c r="D3" s="52"/>
      <c r="E3" s="5"/>
      <c r="F3" s="5"/>
      <c r="G3" s="5"/>
      <c r="R3" s="35"/>
    </row>
    <row r="4" spans="1:18" ht="4.55" customHeight="1" x14ac:dyDescent="0.25">
      <c r="A4" s="75"/>
      <c r="B4" s="75"/>
      <c r="C4" s="75"/>
      <c r="D4" s="75"/>
      <c r="E4" s="75"/>
      <c r="F4" s="75"/>
      <c r="G4" s="75"/>
      <c r="R4" s="35"/>
    </row>
    <row r="5" spans="1:18" ht="18" customHeight="1" x14ac:dyDescent="0.25">
      <c r="A5" s="52" t="s">
        <v>41</v>
      </c>
      <c r="B5" s="52"/>
      <c r="C5" s="52"/>
      <c r="D5" s="52"/>
      <c r="E5" s="5"/>
      <c r="F5" s="5"/>
      <c r="G5" s="5"/>
      <c r="R5" s="35"/>
    </row>
    <row r="6" spans="1:18" ht="15.85" customHeight="1" x14ac:dyDescent="0.25">
      <c r="A6" s="52" t="s">
        <v>57</v>
      </c>
      <c r="B6" s="52"/>
      <c r="C6" s="52"/>
      <c r="D6" s="52"/>
      <c r="E6" s="5"/>
      <c r="F6" s="3"/>
      <c r="G6" s="31"/>
      <c r="R6" s="35"/>
    </row>
    <row r="7" spans="1:18" x14ac:dyDescent="0.25">
      <c r="A7" s="60" t="s">
        <v>1</v>
      </c>
      <c r="B7" s="60"/>
      <c r="C7" s="60"/>
      <c r="D7" s="60"/>
    </row>
    <row r="8" spans="1:18" x14ac:dyDescent="0.25">
      <c r="A8" s="69" t="s">
        <v>47</v>
      </c>
      <c r="B8" s="69"/>
      <c r="C8" s="69"/>
      <c r="D8" s="69"/>
    </row>
    <row r="9" spans="1:18" x14ac:dyDescent="0.25">
      <c r="A9" s="70" t="s">
        <v>2</v>
      </c>
      <c r="B9" s="70"/>
      <c r="C9" s="70"/>
      <c r="D9" s="70"/>
    </row>
    <row r="10" spans="1:18" x14ac:dyDescent="0.25">
      <c r="A10" s="71" t="s">
        <v>3</v>
      </c>
      <c r="B10" s="71"/>
      <c r="C10" s="71"/>
      <c r="D10" s="71"/>
    </row>
    <row r="11" spans="1:18" x14ac:dyDescent="0.25">
      <c r="A11" s="71" t="s">
        <v>61</v>
      </c>
      <c r="B11" s="71"/>
      <c r="C11" s="71"/>
      <c r="D11" s="71"/>
    </row>
    <row r="12" spans="1:18" x14ac:dyDescent="0.25">
      <c r="A12" s="72"/>
      <c r="B12" s="72"/>
      <c r="C12" s="72"/>
      <c r="D12" s="72"/>
    </row>
    <row r="13" spans="1:18" ht="41.35" customHeight="1" x14ac:dyDescent="0.25">
      <c r="A13" s="37">
        <v>1</v>
      </c>
      <c r="B13" s="36" t="s">
        <v>4</v>
      </c>
      <c r="C13" s="73" t="str">
        <f>Реестр!D6</f>
        <v>Установка приборов учета в соответствии с Федеральным законом от 27.12.2018 № 522 при истечении МПИ, при отсутствии прибора учета и выходе прибора учета из строя у потребителя, класс напряжения 0,23 (0,4) кВ (32 прибора учета)</v>
      </c>
      <c r="D13" s="73"/>
    </row>
    <row r="14" spans="1:18" ht="20.2" customHeight="1" x14ac:dyDescent="0.25">
      <c r="A14" s="37">
        <v>2</v>
      </c>
      <c r="B14" s="36" t="s">
        <v>5</v>
      </c>
      <c r="C14" s="74" t="str">
        <f>Реестр!E6</f>
        <v>O/41ЭС/002</v>
      </c>
      <c r="D14" s="73"/>
    </row>
    <row r="15" spans="1:18" ht="34.450000000000003" customHeight="1" x14ac:dyDescent="0.25">
      <c r="A15" s="37">
        <v>3</v>
      </c>
      <c r="B15" s="36" t="s">
        <v>6</v>
      </c>
      <c r="C15" s="53" t="s">
        <v>65</v>
      </c>
      <c r="D15" s="54"/>
    </row>
    <row r="16" spans="1:18" ht="32.25" customHeight="1" x14ac:dyDescent="0.25">
      <c r="A16" s="37">
        <v>4</v>
      </c>
      <c r="B16" s="36" t="s">
        <v>7</v>
      </c>
      <c r="C16" s="62" t="s">
        <v>48</v>
      </c>
      <c r="D16" s="62"/>
    </row>
    <row r="17" spans="1:4" ht="18" customHeight="1" x14ac:dyDescent="0.25">
      <c r="A17" s="37">
        <v>5</v>
      </c>
      <c r="B17" s="36" t="s">
        <v>8</v>
      </c>
      <c r="C17" s="66"/>
      <c r="D17" s="66"/>
    </row>
    <row r="18" spans="1:4" ht="17.25" customHeight="1" x14ac:dyDescent="0.25">
      <c r="A18" s="37">
        <v>6</v>
      </c>
      <c r="B18" s="36" t="s">
        <v>9</v>
      </c>
      <c r="C18" s="66" t="s">
        <v>60</v>
      </c>
      <c r="D18" s="66"/>
    </row>
    <row r="19" spans="1:4" ht="33.85" customHeight="1" x14ac:dyDescent="0.25">
      <c r="A19" s="37">
        <v>7</v>
      </c>
      <c r="B19" s="36" t="s">
        <v>10</v>
      </c>
      <c r="C19" s="68" t="s">
        <v>42</v>
      </c>
      <c r="D19" s="68"/>
    </row>
    <row r="20" spans="1:4" ht="40.549999999999997" customHeight="1" x14ac:dyDescent="0.25">
      <c r="A20" s="32">
        <v>8</v>
      </c>
      <c r="B20" s="36" t="s">
        <v>11</v>
      </c>
      <c r="C20" s="62" t="s">
        <v>62</v>
      </c>
      <c r="D20" s="62"/>
    </row>
    <row r="21" spans="1:4" x14ac:dyDescent="0.25">
      <c r="A21" s="37">
        <v>9</v>
      </c>
      <c r="B21" s="36" t="s">
        <v>12</v>
      </c>
      <c r="C21" s="63" t="s">
        <v>49</v>
      </c>
      <c r="D21" s="64"/>
    </row>
    <row r="22" spans="1:4" ht="28.8" x14ac:dyDescent="0.25">
      <c r="A22" s="37">
        <v>10</v>
      </c>
      <c r="B22" s="36" t="s">
        <v>43</v>
      </c>
      <c r="C22" s="76">
        <f>[1]П2!$H$90*1000</f>
        <v>1582.5062948356995</v>
      </c>
      <c r="D22" s="76"/>
    </row>
    <row r="23" spans="1:4" ht="18.8" customHeight="1" x14ac:dyDescent="0.25">
      <c r="A23" s="37">
        <v>11</v>
      </c>
      <c r="B23" s="36" t="s">
        <v>13</v>
      </c>
      <c r="C23" s="76">
        <f>C17</f>
        <v>0</v>
      </c>
      <c r="D23" s="76"/>
    </row>
    <row r="24" spans="1:4" x14ac:dyDescent="0.25">
      <c r="A24" s="57">
        <v>12</v>
      </c>
      <c r="B24" s="36" t="s">
        <v>14</v>
      </c>
      <c r="C24" s="76">
        <f>C22</f>
        <v>1582.5062948356995</v>
      </c>
      <c r="D24" s="76"/>
    </row>
    <row r="25" spans="1:4" x14ac:dyDescent="0.25">
      <c r="A25" s="58"/>
      <c r="B25" s="36" t="s">
        <v>15</v>
      </c>
      <c r="C25" s="76"/>
      <c r="D25" s="76"/>
    </row>
    <row r="26" spans="1:4" x14ac:dyDescent="0.25">
      <c r="A26" s="58"/>
      <c r="B26" s="36" t="s">
        <v>16</v>
      </c>
      <c r="C26" s="76">
        <f>((0.001885*1.053*1.046*4)+(0.001885*1.053*1.046*1.046*2)+(0.001885*1.053*1.046*1.046*1.046*4)+(0.001885*1.053*1.046*1.046*1.046*1.046*4)+(0.001885*1.053*1.046*1.046*1.046*1.046*1.046*4)+(0.00322*1.053*1.046*3)+(0.00322*1.053*1.046*1.046*1)+(0.00322*1.053*1.046*1.046*1.046*4)+(0.00322*1.053*1.046*1.046*1.046*1.046*3)+(0.00322*1.053*1.046*1.046*1.046*1.046*1.046*3))*1000</f>
        <v>95.965862538017333</v>
      </c>
      <c r="D26" s="76"/>
    </row>
    <row r="27" spans="1:4" x14ac:dyDescent="0.25">
      <c r="A27" s="58"/>
      <c r="B27" s="36" t="s">
        <v>17</v>
      </c>
      <c r="C27" s="76">
        <f>C24-C26</f>
        <v>1486.5404322976822</v>
      </c>
      <c r="D27" s="76"/>
    </row>
    <row r="28" spans="1:4" x14ac:dyDescent="0.25">
      <c r="A28" s="59"/>
      <c r="B28" s="36" t="s">
        <v>18</v>
      </c>
      <c r="C28" s="65"/>
      <c r="D28" s="65"/>
    </row>
    <row r="29" spans="1:4" x14ac:dyDescent="0.25">
      <c r="A29" s="37">
        <v>13</v>
      </c>
      <c r="B29" s="36" t="s">
        <v>19</v>
      </c>
      <c r="C29" s="53" t="s">
        <v>44</v>
      </c>
      <c r="D29" s="54"/>
    </row>
    <row r="30" spans="1:4" ht="57.6" x14ac:dyDescent="0.25">
      <c r="A30" s="32">
        <v>14</v>
      </c>
      <c r="B30" s="36" t="s">
        <v>20</v>
      </c>
      <c r="C30" s="53" t="s">
        <v>35</v>
      </c>
      <c r="D30" s="54"/>
    </row>
    <row r="31" spans="1:4" x14ac:dyDescent="0.25">
      <c r="A31" s="32">
        <v>15</v>
      </c>
      <c r="B31" s="10" t="s">
        <v>21</v>
      </c>
      <c r="C31" s="55" t="s">
        <v>66</v>
      </c>
      <c r="D31" s="56"/>
    </row>
    <row r="32" spans="1:4" ht="29.3" customHeight="1" x14ac:dyDescent="0.25">
      <c r="A32" s="33"/>
      <c r="B32" s="10" t="s">
        <v>22</v>
      </c>
      <c r="C32" s="12"/>
      <c r="D32" s="12"/>
    </row>
    <row r="33" spans="1:17" ht="17.25" customHeight="1" x14ac:dyDescent="0.25">
      <c r="A33" s="33"/>
      <c r="B33" s="10" t="s">
        <v>23</v>
      </c>
      <c r="C33" s="12">
        <v>45809</v>
      </c>
      <c r="D33" s="12">
        <v>47453</v>
      </c>
    </row>
    <row r="34" spans="1:17" ht="33.049999999999997" customHeight="1" x14ac:dyDescent="0.25">
      <c r="A34" s="33"/>
      <c r="B34" s="10" t="s">
        <v>24</v>
      </c>
      <c r="C34" s="12">
        <v>45839</v>
      </c>
      <c r="D34" s="12">
        <v>47453</v>
      </c>
    </row>
    <row r="35" spans="1:17" ht="63.7" customHeight="1" x14ac:dyDescent="0.25">
      <c r="A35" s="34"/>
      <c r="B35" s="10" t="s">
        <v>25</v>
      </c>
      <c r="C35" s="12">
        <v>45992</v>
      </c>
      <c r="D35" s="12">
        <v>47453</v>
      </c>
    </row>
    <row r="36" spans="1:17" ht="30.7" customHeight="1" x14ac:dyDescent="0.25">
      <c r="A36" s="37">
        <v>16</v>
      </c>
      <c r="B36" s="10" t="s">
        <v>46</v>
      </c>
      <c r="C36" s="55" t="s">
        <v>64</v>
      </c>
      <c r="D36" s="56"/>
    </row>
    <row r="37" spans="1:17" ht="38.200000000000003" hidden="1" customHeight="1" x14ac:dyDescent="0.25">
      <c r="B37" s="61" t="s">
        <v>26</v>
      </c>
      <c r="C37" s="61"/>
      <c r="D37" s="61"/>
    </row>
    <row r="38" spans="1:17" ht="38.200000000000003" customHeight="1" x14ac:dyDescent="0.25">
      <c r="B38" s="39"/>
      <c r="C38" s="39"/>
      <c r="D38" s="39"/>
    </row>
    <row r="39" spans="1:17" x14ac:dyDescent="0.25">
      <c r="B39" s="2" t="s">
        <v>27</v>
      </c>
      <c r="C39" s="35"/>
      <c r="D39" s="35"/>
    </row>
    <row r="40" spans="1:17" s="14" customFormat="1" ht="13.15" x14ac:dyDescent="0.25">
      <c r="A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x14ac:dyDescent="0.25">
      <c r="B41" s="16" t="s">
        <v>56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"/>
  <sheetViews>
    <sheetView view="pageBreakPreview" topLeftCell="A19" zoomScale="85" zoomScaleNormal="100" zoomScaleSheetLayoutView="85" workbookViewId="0">
      <selection activeCell="C26" sqref="C26:D26"/>
    </sheetView>
  </sheetViews>
  <sheetFormatPr defaultColWidth="9.109375" defaultRowHeight="14.4" x14ac:dyDescent="0.25"/>
  <cols>
    <col min="1" max="1" width="9.109375" style="1" customWidth="1"/>
    <col min="2" max="2" width="50.6640625" style="2" customWidth="1"/>
    <col min="3" max="3" width="43.88671875" style="2" customWidth="1"/>
    <col min="4" max="4" width="44.88671875" style="2" customWidth="1"/>
    <col min="5" max="17" width="9.109375" style="35" customWidth="1"/>
    <col min="18" max="16384" width="9.109375" style="3"/>
  </cols>
  <sheetData>
    <row r="2" spans="1:18" ht="17.25" customHeight="1" x14ac:dyDescent="0.25">
      <c r="A2" s="67" t="s">
        <v>0</v>
      </c>
      <c r="B2" s="67"/>
      <c r="C2" s="67"/>
      <c r="D2" s="67"/>
      <c r="E2" s="4"/>
      <c r="F2" s="3"/>
      <c r="G2" s="31"/>
      <c r="R2" s="35"/>
    </row>
    <row r="3" spans="1:18" ht="14.25" customHeight="1" x14ac:dyDescent="0.25">
      <c r="A3" s="52" t="s">
        <v>40</v>
      </c>
      <c r="B3" s="52"/>
      <c r="C3" s="52"/>
      <c r="D3" s="52"/>
      <c r="E3" s="5"/>
      <c r="F3" s="5"/>
      <c r="G3" s="5"/>
      <c r="R3" s="35"/>
    </row>
    <row r="4" spans="1:18" ht="4.55" customHeight="1" x14ac:dyDescent="0.25">
      <c r="A4" s="75"/>
      <c r="B4" s="75"/>
      <c r="C4" s="75"/>
      <c r="D4" s="75"/>
      <c r="E4" s="75"/>
      <c r="F4" s="75"/>
      <c r="G4" s="75"/>
      <c r="R4" s="35"/>
    </row>
    <row r="5" spans="1:18" ht="18" customHeight="1" x14ac:dyDescent="0.25">
      <c r="A5" s="52" t="s">
        <v>41</v>
      </c>
      <c r="B5" s="52"/>
      <c r="C5" s="52"/>
      <c r="D5" s="52"/>
      <c r="E5" s="5"/>
      <c r="F5" s="5"/>
      <c r="G5" s="5"/>
      <c r="R5" s="35"/>
    </row>
    <row r="6" spans="1:18" ht="15.85" customHeight="1" x14ac:dyDescent="0.25">
      <c r="A6" s="52" t="s">
        <v>57</v>
      </c>
      <c r="B6" s="52"/>
      <c r="C6" s="52"/>
      <c r="D6" s="52"/>
      <c r="E6" s="5"/>
      <c r="F6" s="3"/>
      <c r="G6" s="31"/>
      <c r="R6" s="35"/>
    </row>
    <row r="7" spans="1:18" x14ac:dyDescent="0.25">
      <c r="A7" s="60" t="s">
        <v>1</v>
      </c>
      <c r="B7" s="60"/>
      <c r="C7" s="60"/>
      <c r="D7" s="60"/>
    </row>
    <row r="8" spans="1:18" x14ac:dyDescent="0.25">
      <c r="A8" s="69" t="s">
        <v>47</v>
      </c>
      <c r="B8" s="69"/>
      <c r="C8" s="69"/>
      <c r="D8" s="69"/>
    </row>
    <row r="9" spans="1:18" x14ac:dyDescent="0.25">
      <c r="A9" s="70" t="s">
        <v>2</v>
      </c>
      <c r="B9" s="70"/>
      <c r="C9" s="70"/>
      <c r="D9" s="70"/>
    </row>
    <row r="10" spans="1:18" x14ac:dyDescent="0.25">
      <c r="A10" s="71" t="s">
        <v>3</v>
      </c>
      <c r="B10" s="71"/>
      <c r="C10" s="71"/>
      <c r="D10" s="71"/>
    </row>
    <row r="11" spans="1:18" x14ac:dyDescent="0.25">
      <c r="A11" s="71" t="s">
        <v>67</v>
      </c>
      <c r="B11" s="71"/>
      <c r="C11" s="71"/>
      <c r="D11" s="71"/>
    </row>
    <row r="12" spans="1:18" x14ac:dyDescent="0.25">
      <c r="A12" s="72"/>
      <c r="B12" s="72"/>
      <c r="C12" s="72"/>
      <c r="D12" s="72"/>
    </row>
    <row r="13" spans="1:18" ht="41.35" customHeight="1" x14ac:dyDescent="0.25">
      <c r="A13" s="37">
        <v>1</v>
      </c>
      <c r="B13" s="36" t="s">
        <v>4</v>
      </c>
      <c r="C13" s="73" t="str">
        <f>Реестр!D7</f>
        <v>Замена трансформаторной подстанции 6/0,4 кВ мощностью 0,8 МВА №ТП-111-12 на КТП -6/0,4 кВ-0,8 МВА</v>
      </c>
      <c r="D13" s="73"/>
    </row>
    <row r="14" spans="1:18" ht="20.2" customHeight="1" x14ac:dyDescent="0.25">
      <c r="A14" s="37">
        <v>2</v>
      </c>
      <c r="B14" s="36" t="s">
        <v>5</v>
      </c>
      <c r="C14" s="74" t="str">
        <f>Реестр!E7</f>
        <v>O/41ЭС/003</v>
      </c>
      <c r="D14" s="73"/>
    </row>
    <row r="15" spans="1:18" ht="34.450000000000003" customHeight="1" x14ac:dyDescent="0.25">
      <c r="A15" s="37">
        <v>3</v>
      </c>
      <c r="B15" s="36" t="s">
        <v>6</v>
      </c>
      <c r="C15" s="53" t="s">
        <v>38</v>
      </c>
      <c r="D15" s="54"/>
    </row>
    <row r="16" spans="1:18" ht="32.25" customHeight="1" x14ac:dyDescent="0.25">
      <c r="A16" s="37">
        <v>4</v>
      </c>
      <c r="B16" s="36" t="s">
        <v>7</v>
      </c>
      <c r="C16" s="62" t="s">
        <v>48</v>
      </c>
      <c r="D16" s="62"/>
    </row>
    <row r="17" spans="1:4" ht="18" customHeight="1" x14ac:dyDescent="0.25">
      <c r="A17" s="37">
        <v>5</v>
      </c>
      <c r="B17" s="36" t="s">
        <v>8</v>
      </c>
      <c r="C17" s="66" t="s">
        <v>68</v>
      </c>
      <c r="D17" s="66"/>
    </row>
    <row r="18" spans="1:4" ht="17.25" customHeight="1" x14ac:dyDescent="0.25">
      <c r="A18" s="37">
        <v>6</v>
      </c>
      <c r="B18" s="36" t="s">
        <v>9</v>
      </c>
      <c r="C18" s="66">
        <v>2026</v>
      </c>
      <c r="D18" s="66"/>
    </row>
    <row r="19" spans="1:4" ht="45.1" customHeight="1" x14ac:dyDescent="0.25">
      <c r="A19" s="37">
        <v>7</v>
      </c>
      <c r="B19" s="36" t="s">
        <v>10</v>
      </c>
      <c r="C19" s="68" t="s">
        <v>54</v>
      </c>
      <c r="D19" s="68"/>
    </row>
    <row r="20" spans="1:4" ht="40.549999999999997" customHeight="1" x14ac:dyDescent="0.25">
      <c r="A20" s="32">
        <v>8</v>
      </c>
      <c r="B20" s="36" t="s">
        <v>11</v>
      </c>
      <c r="C20" s="62" t="s">
        <v>50</v>
      </c>
      <c r="D20" s="62"/>
    </row>
    <row r="21" spans="1:4" ht="30.05" customHeight="1" x14ac:dyDescent="0.25">
      <c r="A21" s="37">
        <v>9</v>
      </c>
      <c r="B21" s="36" t="s">
        <v>12</v>
      </c>
      <c r="C21" s="63" t="s">
        <v>70</v>
      </c>
      <c r="D21" s="64"/>
    </row>
    <row r="22" spans="1:4" ht="28.8" x14ac:dyDescent="0.25">
      <c r="A22" s="37">
        <v>10</v>
      </c>
      <c r="B22" s="36" t="s">
        <v>43</v>
      </c>
      <c r="C22" s="76">
        <f>[1]П2!$H$72*1000</f>
        <v>13395.499324336066</v>
      </c>
      <c r="D22" s="76"/>
    </row>
    <row r="23" spans="1:4" ht="18.8" customHeight="1" x14ac:dyDescent="0.25">
      <c r="A23" s="37">
        <v>11</v>
      </c>
      <c r="B23" s="36" t="s">
        <v>13</v>
      </c>
      <c r="C23" s="66" t="str">
        <f>C17</f>
        <v>0,8 МВА</v>
      </c>
      <c r="D23" s="66"/>
    </row>
    <row r="24" spans="1:4" x14ac:dyDescent="0.25">
      <c r="A24" s="57">
        <v>12</v>
      </c>
      <c r="B24" s="36" t="s">
        <v>14</v>
      </c>
      <c r="C24" s="76">
        <f>C22</f>
        <v>13395.499324336066</v>
      </c>
      <c r="D24" s="76"/>
    </row>
    <row r="25" spans="1:4" x14ac:dyDescent="0.25">
      <c r="A25" s="58"/>
      <c r="B25" s="36" t="s">
        <v>15</v>
      </c>
      <c r="C25" s="76"/>
      <c r="D25" s="76"/>
    </row>
    <row r="26" spans="1:4" x14ac:dyDescent="0.25">
      <c r="A26" s="58"/>
      <c r="B26" s="36" t="s">
        <v>16</v>
      </c>
      <c r="C26" s="76">
        <v>2003.509113372</v>
      </c>
      <c r="D26" s="76"/>
    </row>
    <row r="27" spans="1:4" x14ac:dyDescent="0.25">
      <c r="A27" s="58"/>
      <c r="B27" s="36" t="s">
        <v>17</v>
      </c>
      <c r="C27" s="76">
        <f>C24-C26</f>
        <v>11391.990210964066</v>
      </c>
      <c r="D27" s="76"/>
    </row>
    <row r="28" spans="1:4" x14ac:dyDescent="0.25">
      <c r="A28" s="59"/>
      <c r="B28" s="36" t="s">
        <v>18</v>
      </c>
      <c r="C28" s="65"/>
      <c r="D28" s="65"/>
    </row>
    <row r="29" spans="1:4" x14ac:dyDescent="0.25">
      <c r="A29" s="37">
        <v>13</v>
      </c>
      <c r="B29" s="36" t="s">
        <v>19</v>
      </c>
      <c r="C29" s="53" t="s">
        <v>44</v>
      </c>
      <c r="D29" s="54"/>
    </row>
    <row r="30" spans="1:4" ht="57.6" x14ac:dyDescent="0.25">
      <c r="A30" s="32">
        <v>14</v>
      </c>
      <c r="B30" s="36" t="s">
        <v>20</v>
      </c>
      <c r="C30" s="53" t="s">
        <v>35</v>
      </c>
      <c r="D30" s="54"/>
    </row>
    <row r="31" spans="1:4" x14ac:dyDescent="0.25">
      <c r="A31" s="32">
        <v>15</v>
      </c>
      <c r="B31" s="10" t="s">
        <v>21</v>
      </c>
      <c r="C31" s="55" t="s">
        <v>71</v>
      </c>
      <c r="D31" s="56"/>
    </row>
    <row r="32" spans="1:4" ht="29.3" customHeight="1" x14ac:dyDescent="0.25">
      <c r="A32" s="33"/>
      <c r="B32" s="10" t="s">
        <v>22</v>
      </c>
      <c r="C32" s="12"/>
      <c r="D32" s="12"/>
    </row>
    <row r="33" spans="1:17" ht="17.25" customHeight="1" x14ac:dyDescent="0.25">
      <c r="A33" s="33"/>
      <c r="B33" s="10" t="s">
        <v>23</v>
      </c>
      <c r="C33" s="12">
        <v>46174</v>
      </c>
      <c r="D33" s="12">
        <v>46327</v>
      </c>
    </row>
    <row r="34" spans="1:17" ht="33.049999999999997" customHeight="1" x14ac:dyDescent="0.25">
      <c r="A34" s="33"/>
      <c r="B34" s="10" t="s">
        <v>24</v>
      </c>
      <c r="C34" s="12">
        <v>46204</v>
      </c>
      <c r="D34" s="12">
        <v>46327</v>
      </c>
    </row>
    <row r="35" spans="1:17" ht="63.7" customHeight="1" x14ac:dyDescent="0.25">
      <c r="A35" s="34"/>
      <c r="B35" s="10" t="s">
        <v>25</v>
      </c>
      <c r="C35" s="12">
        <v>46357</v>
      </c>
      <c r="D35" s="12">
        <v>46357</v>
      </c>
    </row>
    <row r="36" spans="1:17" ht="27.7" customHeight="1" x14ac:dyDescent="0.25">
      <c r="A36" s="37">
        <v>16</v>
      </c>
      <c r="B36" s="10" t="s">
        <v>46</v>
      </c>
      <c r="C36" s="55" t="s">
        <v>72</v>
      </c>
      <c r="D36" s="56"/>
    </row>
    <row r="37" spans="1:17" ht="38.200000000000003" hidden="1" customHeight="1" x14ac:dyDescent="0.25">
      <c r="B37" s="61" t="s">
        <v>26</v>
      </c>
      <c r="C37" s="61"/>
      <c r="D37" s="61"/>
    </row>
    <row r="38" spans="1:17" ht="38.200000000000003" customHeight="1" x14ac:dyDescent="0.25">
      <c r="B38" s="39"/>
      <c r="C38" s="39"/>
      <c r="D38" s="39"/>
    </row>
    <row r="39" spans="1:17" x14ac:dyDescent="0.25">
      <c r="B39" s="2" t="s">
        <v>27</v>
      </c>
      <c r="C39" s="35"/>
      <c r="D39" s="35"/>
    </row>
    <row r="40" spans="1:17" s="14" customFormat="1" ht="13.15" x14ac:dyDescent="0.25">
      <c r="A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x14ac:dyDescent="0.25">
      <c r="B41" s="16" t="s">
        <v>56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"/>
  <sheetViews>
    <sheetView view="pageBreakPreview" topLeftCell="A22" zoomScaleNormal="100" zoomScaleSheetLayoutView="100" workbookViewId="0">
      <selection activeCell="C27" sqref="C27:D27"/>
    </sheetView>
  </sheetViews>
  <sheetFormatPr defaultColWidth="9.109375" defaultRowHeight="14.4" x14ac:dyDescent="0.25"/>
  <cols>
    <col min="1" max="1" width="9.109375" style="1" customWidth="1"/>
    <col min="2" max="2" width="50.6640625" style="2" customWidth="1"/>
    <col min="3" max="3" width="43.88671875" style="2" customWidth="1"/>
    <col min="4" max="4" width="44.88671875" style="2" customWidth="1"/>
    <col min="5" max="17" width="9.109375" style="35" customWidth="1"/>
    <col min="18" max="16384" width="9.109375" style="3"/>
  </cols>
  <sheetData>
    <row r="2" spans="1:18" ht="17.25" customHeight="1" x14ac:dyDescent="0.25">
      <c r="A2" s="67" t="s">
        <v>0</v>
      </c>
      <c r="B2" s="67"/>
      <c r="C2" s="67"/>
      <c r="D2" s="67"/>
      <c r="E2" s="4"/>
      <c r="F2" s="3"/>
      <c r="G2" s="31"/>
      <c r="R2" s="35"/>
    </row>
    <row r="3" spans="1:18" ht="14.25" customHeight="1" x14ac:dyDescent="0.25">
      <c r="A3" s="52" t="s">
        <v>40</v>
      </c>
      <c r="B3" s="52"/>
      <c r="C3" s="52"/>
      <c r="D3" s="52"/>
      <c r="E3" s="5"/>
      <c r="F3" s="5"/>
      <c r="G3" s="5"/>
      <c r="R3" s="35"/>
    </row>
    <row r="4" spans="1:18" ht="4.55" customHeight="1" x14ac:dyDescent="0.25">
      <c r="A4" s="75"/>
      <c r="B4" s="75"/>
      <c r="C4" s="75"/>
      <c r="D4" s="75"/>
      <c r="E4" s="75"/>
      <c r="F4" s="75"/>
      <c r="G4" s="75"/>
      <c r="R4" s="35"/>
    </row>
    <row r="5" spans="1:18" ht="18" customHeight="1" x14ac:dyDescent="0.25">
      <c r="A5" s="52" t="s">
        <v>41</v>
      </c>
      <c r="B5" s="52"/>
      <c r="C5" s="52"/>
      <c r="D5" s="52"/>
      <c r="E5" s="5"/>
      <c r="F5" s="5"/>
      <c r="G5" s="5"/>
      <c r="R5" s="35"/>
    </row>
    <row r="6" spans="1:18" ht="15.85" customHeight="1" x14ac:dyDescent="0.25">
      <c r="A6" s="52" t="s">
        <v>37</v>
      </c>
      <c r="B6" s="52"/>
      <c r="C6" s="52"/>
      <c r="D6" s="52"/>
      <c r="E6" s="5"/>
      <c r="F6" s="3"/>
      <c r="G6" s="31"/>
      <c r="R6" s="35"/>
    </row>
    <row r="7" spans="1:18" x14ac:dyDescent="0.25">
      <c r="A7" s="60" t="s">
        <v>1</v>
      </c>
      <c r="B7" s="60"/>
      <c r="C7" s="60"/>
      <c r="D7" s="60"/>
    </row>
    <row r="8" spans="1:18" x14ac:dyDescent="0.25">
      <c r="A8" s="69" t="s">
        <v>47</v>
      </c>
      <c r="B8" s="69"/>
      <c r="C8" s="69"/>
      <c r="D8" s="69"/>
    </row>
    <row r="9" spans="1:18" x14ac:dyDescent="0.25">
      <c r="A9" s="70" t="s">
        <v>2</v>
      </c>
      <c r="B9" s="70"/>
      <c r="C9" s="70"/>
      <c r="D9" s="70"/>
    </row>
    <row r="10" spans="1:18" x14ac:dyDescent="0.25">
      <c r="A10" s="71" t="s">
        <v>3</v>
      </c>
      <c r="B10" s="71"/>
      <c r="C10" s="71"/>
      <c r="D10" s="71"/>
    </row>
    <row r="11" spans="1:18" x14ac:dyDescent="0.25">
      <c r="A11" s="71" t="s">
        <v>74</v>
      </c>
      <c r="B11" s="71"/>
      <c r="C11" s="71"/>
      <c r="D11" s="71"/>
    </row>
    <row r="12" spans="1:18" x14ac:dyDescent="0.25">
      <c r="A12" s="72"/>
      <c r="B12" s="72"/>
      <c r="C12" s="72"/>
      <c r="D12" s="72"/>
    </row>
    <row r="13" spans="1:18" ht="41.35" customHeight="1" x14ac:dyDescent="0.25">
      <c r="A13" s="37">
        <v>1</v>
      </c>
      <c r="B13" s="36" t="s">
        <v>4</v>
      </c>
      <c r="C13" s="73" t="str">
        <f>Реестр!D8</f>
        <v>Замена трансформаторной подстанции 6/0,4 кВ мощностью 0,8 МВА №ТП-111-10 на КТП -6/0,4 кВ-0,8 МВА</v>
      </c>
      <c r="D13" s="73"/>
    </row>
    <row r="14" spans="1:18" ht="20.2" customHeight="1" x14ac:dyDescent="0.25">
      <c r="A14" s="37">
        <v>2</v>
      </c>
      <c r="B14" s="36" t="s">
        <v>5</v>
      </c>
      <c r="C14" s="74" t="str">
        <f>Реестр!E8</f>
        <v>O/41ЭС/004</v>
      </c>
      <c r="D14" s="73"/>
    </row>
    <row r="15" spans="1:18" ht="34.450000000000003" customHeight="1" x14ac:dyDescent="0.25">
      <c r="A15" s="37">
        <v>3</v>
      </c>
      <c r="B15" s="36" t="s">
        <v>6</v>
      </c>
      <c r="C15" s="53" t="s">
        <v>38</v>
      </c>
      <c r="D15" s="54"/>
    </row>
    <row r="16" spans="1:18" ht="32.25" customHeight="1" x14ac:dyDescent="0.25">
      <c r="A16" s="37">
        <v>4</v>
      </c>
      <c r="B16" s="36" t="s">
        <v>7</v>
      </c>
      <c r="C16" s="62" t="s">
        <v>48</v>
      </c>
      <c r="D16" s="62"/>
    </row>
    <row r="17" spans="1:4" ht="18" customHeight="1" x14ac:dyDescent="0.25">
      <c r="A17" s="37">
        <v>5</v>
      </c>
      <c r="B17" s="36" t="s">
        <v>8</v>
      </c>
      <c r="C17" s="66" t="s">
        <v>68</v>
      </c>
      <c r="D17" s="66"/>
    </row>
    <row r="18" spans="1:4" ht="17.25" customHeight="1" x14ac:dyDescent="0.25">
      <c r="A18" s="37">
        <v>6</v>
      </c>
      <c r="B18" s="36" t="s">
        <v>9</v>
      </c>
      <c r="C18" s="66">
        <v>2027</v>
      </c>
      <c r="D18" s="66"/>
    </row>
    <row r="19" spans="1:4" ht="45.1" customHeight="1" x14ac:dyDescent="0.25">
      <c r="A19" s="37">
        <v>7</v>
      </c>
      <c r="B19" s="36" t="s">
        <v>10</v>
      </c>
      <c r="C19" s="68" t="s">
        <v>54</v>
      </c>
      <c r="D19" s="68"/>
    </row>
    <row r="20" spans="1:4" ht="40.549999999999997" customHeight="1" x14ac:dyDescent="0.25">
      <c r="A20" s="32">
        <v>8</v>
      </c>
      <c r="B20" s="36" t="s">
        <v>11</v>
      </c>
      <c r="C20" s="62" t="s">
        <v>50</v>
      </c>
      <c r="D20" s="62"/>
    </row>
    <row r="21" spans="1:4" ht="30.05" customHeight="1" x14ac:dyDescent="0.25">
      <c r="A21" s="37">
        <v>9</v>
      </c>
      <c r="B21" s="36" t="s">
        <v>12</v>
      </c>
      <c r="C21" s="63" t="s">
        <v>70</v>
      </c>
      <c r="D21" s="64"/>
    </row>
    <row r="22" spans="1:4" ht="28.8" x14ac:dyDescent="0.25">
      <c r="A22" s="37">
        <v>10</v>
      </c>
      <c r="B22" s="36" t="s">
        <v>43</v>
      </c>
      <c r="C22" s="76">
        <f>[1]П2!$H$73*1000</f>
        <v>14790.610553198199</v>
      </c>
      <c r="D22" s="76"/>
    </row>
    <row r="23" spans="1:4" ht="18.8" customHeight="1" x14ac:dyDescent="0.25">
      <c r="A23" s="37">
        <v>11</v>
      </c>
      <c r="B23" s="36" t="s">
        <v>13</v>
      </c>
      <c r="C23" s="66" t="str">
        <f>C17</f>
        <v>0,8 МВА</v>
      </c>
      <c r="D23" s="66"/>
    </row>
    <row r="24" spans="1:4" x14ac:dyDescent="0.25">
      <c r="A24" s="57">
        <v>12</v>
      </c>
      <c r="B24" s="36" t="s">
        <v>14</v>
      </c>
      <c r="C24" s="76">
        <f>C22</f>
        <v>14790.610553198199</v>
      </c>
      <c r="D24" s="76"/>
    </row>
    <row r="25" spans="1:4" x14ac:dyDescent="0.25">
      <c r="A25" s="58"/>
      <c r="B25" s="36" t="s">
        <v>15</v>
      </c>
      <c r="C25" s="66"/>
      <c r="D25" s="66"/>
    </row>
    <row r="26" spans="1:4" x14ac:dyDescent="0.25">
      <c r="A26" s="58"/>
      <c r="B26" s="36" t="s">
        <v>16</v>
      </c>
      <c r="C26" s="65"/>
      <c r="D26" s="65"/>
    </row>
    <row r="27" spans="1:4" x14ac:dyDescent="0.25">
      <c r="A27" s="58"/>
      <c r="B27" s="36" t="s">
        <v>17</v>
      </c>
      <c r="C27" s="76">
        <v>2335.0879361000975</v>
      </c>
      <c r="D27" s="76"/>
    </row>
    <row r="28" spans="1:4" x14ac:dyDescent="0.25">
      <c r="A28" s="59"/>
      <c r="B28" s="36" t="s">
        <v>18</v>
      </c>
      <c r="C28" s="76">
        <f>C24-C27</f>
        <v>12455.522617098102</v>
      </c>
      <c r="D28" s="76"/>
    </row>
    <row r="29" spans="1:4" x14ac:dyDescent="0.25">
      <c r="A29" s="37">
        <v>13</v>
      </c>
      <c r="B29" s="36" t="s">
        <v>19</v>
      </c>
      <c r="C29" s="53" t="s">
        <v>44</v>
      </c>
      <c r="D29" s="54"/>
    </row>
    <row r="30" spans="1:4" ht="57.6" x14ac:dyDescent="0.25">
      <c r="A30" s="32">
        <v>14</v>
      </c>
      <c r="B30" s="36" t="s">
        <v>20</v>
      </c>
      <c r="C30" s="53" t="s">
        <v>35</v>
      </c>
      <c r="D30" s="54"/>
    </row>
    <row r="31" spans="1:4" x14ac:dyDescent="0.25">
      <c r="A31" s="32">
        <v>15</v>
      </c>
      <c r="B31" s="10" t="s">
        <v>21</v>
      </c>
      <c r="C31" s="55" t="s">
        <v>45</v>
      </c>
      <c r="D31" s="56"/>
    </row>
    <row r="32" spans="1:4" ht="29.3" customHeight="1" x14ac:dyDescent="0.25">
      <c r="A32" s="33"/>
      <c r="B32" s="10" t="s">
        <v>22</v>
      </c>
      <c r="C32" s="12"/>
      <c r="D32" s="12"/>
    </row>
    <row r="33" spans="1:17" ht="17.25" customHeight="1" x14ac:dyDescent="0.25">
      <c r="A33" s="33"/>
      <c r="B33" s="10" t="s">
        <v>23</v>
      </c>
      <c r="C33" s="12">
        <v>46539</v>
      </c>
      <c r="D33" s="12">
        <v>46692</v>
      </c>
    </row>
    <row r="34" spans="1:17" ht="33.049999999999997" customHeight="1" x14ac:dyDescent="0.25">
      <c r="A34" s="33"/>
      <c r="B34" s="10" t="s">
        <v>24</v>
      </c>
      <c r="C34" s="12">
        <v>46569</v>
      </c>
      <c r="D34" s="12">
        <v>46692</v>
      </c>
    </row>
    <row r="35" spans="1:17" ht="63.7" customHeight="1" x14ac:dyDescent="0.25">
      <c r="A35" s="34"/>
      <c r="B35" s="10" t="s">
        <v>25</v>
      </c>
      <c r="C35" s="12">
        <v>46722</v>
      </c>
      <c r="D35" s="12">
        <v>46722</v>
      </c>
    </row>
    <row r="36" spans="1:17" ht="30.7" customHeight="1" x14ac:dyDescent="0.25">
      <c r="A36" s="37">
        <v>16</v>
      </c>
      <c r="B36" s="10" t="s">
        <v>46</v>
      </c>
      <c r="C36" s="55" t="s">
        <v>72</v>
      </c>
      <c r="D36" s="56"/>
    </row>
    <row r="37" spans="1:17" ht="38.200000000000003" hidden="1" customHeight="1" x14ac:dyDescent="0.25">
      <c r="B37" s="61" t="s">
        <v>26</v>
      </c>
      <c r="C37" s="61"/>
      <c r="D37" s="61"/>
    </row>
    <row r="38" spans="1:17" ht="38.200000000000003" customHeight="1" x14ac:dyDescent="0.25">
      <c r="B38" s="39"/>
      <c r="C38" s="39"/>
      <c r="D38" s="39"/>
    </row>
    <row r="39" spans="1:17" x14ac:dyDescent="0.25">
      <c r="B39" s="2" t="s">
        <v>27</v>
      </c>
      <c r="C39" s="35"/>
      <c r="D39" s="35"/>
    </row>
    <row r="40" spans="1:17" s="14" customFormat="1" ht="13.15" x14ac:dyDescent="0.25">
      <c r="A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x14ac:dyDescent="0.25">
      <c r="B41" s="16" t="s">
        <v>56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"/>
  <sheetViews>
    <sheetView view="pageBreakPreview" topLeftCell="A16" zoomScale="85" zoomScaleNormal="100" zoomScaleSheetLayoutView="85" workbookViewId="0">
      <selection activeCell="C27" sqref="C27:D27"/>
    </sheetView>
  </sheetViews>
  <sheetFormatPr defaultColWidth="9.109375" defaultRowHeight="14.4" x14ac:dyDescent="0.25"/>
  <cols>
    <col min="1" max="1" width="9.109375" style="1" customWidth="1"/>
    <col min="2" max="2" width="50.6640625" style="2" customWidth="1"/>
    <col min="3" max="3" width="43.88671875" style="2" customWidth="1"/>
    <col min="4" max="4" width="44.88671875" style="2" customWidth="1"/>
    <col min="5" max="17" width="9.109375" style="35" customWidth="1"/>
    <col min="18" max="16384" width="9.109375" style="3"/>
  </cols>
  <sheetData>
    <row r="2" spans="1:18" ht="17.25" customHeight="1" x14ac:dyDescent="0.25">
      <c r="A2" s="67" t="s">
        <v>0</v>
      </c>
      <c r="B2" s="67"/>
      <c r="C2" s="67"/>
      <c r="D2" s="67"/>
      <c r="E2" s="4"/>
      <c r="F2" s="3"/>
      <c r="G2" s="31"/>
      <c r="R2" s="35"/>
    </row>
    <row r="3" spans="1:18" ht="14.25" customHeight="1" x14ac:dyDescent="0.25">
      <c r="A3" s="52" t="s">
        <v>40</v>
      </c>
      <c r="B3" s="52"/>
      <c r="C3" s="52"/>
      <c r="D3" s="52"/>
      <c r="E3" s="5"/>
      <c r="F3" s="5"/>
      <c r="G3" s="5"/>
      <c r="R3" s="35"/>
    </row>
    <row r="4" spans="1:18" ht="4.55" customHeight="1" x14ac:dyDescent="0.25">
      <c r="A4" s="75"/>
      <c r="B4" s="75"/>
      <c r="C4" s="75"/>
      <c r="D4" s="75"/>
      <c r="E4" s="75"/>
      <c r="F4" s="75"/>
      <c r="G4" s="75"/>
      <c r="R4" s="35"/>
    </row>
    <row r="5" spans="1:18" ht="18" customHeight="1" x14ac:dyDescent="0.25">
      <c r="A5" s="52" t="s">
        <v>41</v>
      </c>
      <c r="B5" s="52"/>
      <c r="C5" s="52"/>
      <c r="D5" s="52"/>
      <c r="E5" s="5"/>
      <c r="F5" s="5"/>
      <c r="G5" s="5"/>
      <c r="R5" s="35"/>
    </row>
    <row r="6" spans="1:18" ht="15.85" customHeight="1" x14ac:dyDescent="0.25">
      <c r="A6" s="52" t="s">
        <v>57</v>
      </c>
      <c r="B6" s="52"/>
      <c r="C6" s="52"/>
      <c r="D6" s="52"/>
      <c r="E6" s="5"/>
      <c r="F6" s="3"/>
      <c r="G6" s="31"/>
      <c r="R6" s="35"/>
    </row>
    <row r="7" spans="1:18" x14ac:dyDescent="0.25">
      <c r="A7" s="60" t="s">
        <v>1</v>
      </c>
      <c r="B7" s="60"/>
      <c r="C7" s="60"/>
      <c r="D7" s="60"/>
    </row>
    <row r="8" spans="1:18" x14ac:dyDescent="0.25">
      <c r="A8" s="69" t="s">
        <v>47</v>
      </c>
      <c r="B8" s="69"/>
      <c r="C8" s="69"/>
      <c r="D8" s="69"/>
    </row>
    <row r="9" spans="1:18" x14ac:dyDescent="0.25">
      <c r="A9" s="70" t="s">
        <v>2</v>
      </c>
      <c r="B9" s="70"/>
      <c r="C9" s="70"/>
      <c r="D9" s="70"/>
    </row>
    <row r="10" spans="1:18" x14ac:dyDescent="0.25">
      <c r="A10" s="71" t="s">
        <v>3</v>
      </c>
      <c r="B10" s="71"/>
      <c r="C10" s="71"/>
      <c r="D10" s="71"/>
    </row>
    <row r="11" spans="1:18" x14ac:dyDescent="0.25">
      <c r="A11" s="71" t="s">
        <v>74</v>
      </c>
      <c r="B11" s="71"/>
      <c r="C11" s="71"/>
      <c r="D11" s="71"/>
    </row>
    <row r="12" spans="1:18" x14ac:dyDescent="0.25">
      <c r="A12" s="72"/>
      <c r="B12" s="72"/>
      <c r="C12" s="72"/>
      <c r="D12" s="72"/>
    </row>
    <row r="13" spans="1:18" ht="41.35" customHeight="1" x14ac:dyDescent="0.25">
      <c r="A13" s="37">
        <v>1</v>
      </c>
      <c r="B13" s="36" t="s">
        <v>4</v>
      </c>
      <c r="C13" s="73" t="str">
        <f>Реестр!D9</f>
        <v>Замена кабельных линий - 0,4 кВ от ТП-111-10, ТП-111-12</v>
      </c>
      <c r="D13" s="73"/>
    </row>
    <row r="14" spans="1:18" ht="20.2" customHeight="1" x14ac:dyDescent="0.25">
      <c r="A14" s="37">
        <v>2</v>
      </c>
      <c r="B14" s="36" t="s">
        <v>5</v>
      </c>
      <c r="C14" s="74" t="str">
        <f>Реестр!E9</f>
        <v>O/41ЭС/005</v>
      </c>
      <c r="D14" s="73"/>
    </row>
    <row r="15" spans="1:18" ht="34.450000000000003" customHeight="1" x14ac:dyDescent="0.25">
      <c r="A15" s="37">
        <v>3</v>
      </c>
      <c r="B15" s="36" t="s">
        <v>6</v>
      </c>
      <c r="C15" s="53" t="s">
        <v>38</v>
      </c>
      <c r="D15" s="54"/>
    </row>
    <row r="16" spans="1:18" ht="32.25" customHeight="1" x14ac:dyDescent="0.25">
      <c r="A16" s="37">
        <v>4</v>
      </c>
      <c r="B16" s="36" t="s">
        <v>7</v>
      </c>
      <c r="C16" s="62" t="s">
        <v>52</v>
      </c>
      <c r="D16" s="62"/>
    </row>
    <row r="17" spans="1:4" ht="18" customHeight="1" x14ac:dyDescent="0.25">
      <c r="A17" s="37">
        <v>5</v>
      </c>
      <c r="B17" s="36" t="s">
        <v>8</v>
      </c>
      <c r="C17" s="66"/>
      <c r="D17" s="66"/>
    </row>
    <row r="18" spans="1:4" ht="17.25" customHeight="1" x14ac:dyDescent="0.25">
      <c r="A18" s="37">
        <v>6</v>
      </c>
      <c r="B18" s="36" t="s">
        <v>9</v>
      </c>
      <c r="C18" s="66">
        <v>2027</v>
      </c>
      <c r="D18" s="66"/>
    </row>
    <row r="19" spans="1:4" ht="45.1" customHeight="1" x14ac:dyDescent="0.25">
      <c r="A19" s="37">
        <v>7</v>
      </c>
      <c r="B19" s="36" t="s">
        <v>10</v>
      </c>
      <c r="C19" s="79" t="s">
        <v>54</v>
      </c>
      <c r="D19" s="80"/>
    </row>
    <row r="20" spans="1:4" ht="40.549999999999997" customHeight="1" x14ac:dyDescent="0.25">
      <c r="A20" s="32">
        <v>8</v>
      </c>
      <c r="B20" s="36" t="s">
        <v>11</v>
      </c>
      <c r="C20" s="77" t="s">
        <v>50</v>
      </c>
      <c r="D20" s="78"/>
    </row>
    <row r="21" spans="1:4" ht="30.05" customHeight="1" x14ac:dyDescent="0.25">
      <c r="A21" s="37">
        <v>9</v>
      </c>
      <c r="B21" s="36" t="s">
        <v>12</v>
      </c>
      <c r="C21" s="63" t="s">
        <v>70</v>
      </c>
      <c r="D21" s="64"/>
    </row>
    <row r="22" spans="1:4" ht="28.8" x14ac:dyDescent="0.25">
      <c r="A22" s="37">
        <v>10</v>
      </c>
      <c r="B22" s="36" t="s">
        <v>43</v>
      </c>
      <c r="C22" s="76">
        <f>[1]П2!$H$84*1000</f>
        <v>2903.5115207788799</v>
      </c>
      <c r="D22" s="76"/>
    </row>
    <row r="23" spans="1:4" ht="18.8" customHeight="1" x14ac:dyDescent="0.25">
      <c r="A23" s="37">
        <v>11</v>
      </c>
      <c r="B23" s="36" t="s">
        <v>13</v>
      </c>
      <c r="C23" s="76">
        <f>C17</f>
        <v>0</v>
      </c>
      <c r="D23" s="76"/>
    </row>
    <row r="24" spans="1:4" x14ac:dyDescent="0.25">
      <c r="A24" s="57">
        <v>12</v>
      </c>
      <c r="B24" s="36" t="s">
        <v>14</v>
      </c>
      <c r="C24" s="76">
        <f>C22</f>
        <v>2903.5115207788799</v>
      </c>
      <c r="D24" s="76"/>
    </row>
    <row r="25" spans="1:4" x14ac:dyDescent="0.25">
      <c r="A25" s="58"/>
      <c r="B25" s="36" t="s">
        <v>15</v>
      </c>
      <c r="C25" s="76"/>
      <c r="D25" s="76"/>
    </row>
    <row r="26" spans="1:4" x14ac:dyDescent="0.25">
      <c r="A26" s="58"/>
      <c r="B26" s="36" t="s">
        <v>16</v>
      </c>
      <c r="C26" s="76"/>
      <c r="D26" s="76"/>
    </row>
    <row r="27" spans="1:4" x14ac:dyDescent="0.25">
      <c r="A27" s="58"/>
      <c r="B27" s="36" t="s">
        <v>17</v>
      </c>
      <c r="C27" s="76">
        <v>373.58129103048003</v>
      </c>
      <c r="D27" s="76"/>
    </row>
    <row r="28" spans="1:4" x14ac:dyDescent="0.25">
      <c r="A28" s="59"/>
      <c r="B28" s="36" t="s">
        <v>18</v>
      </c>
      <c r="C28" s="76">
        <f>C24-C27</f>
        <v>2529.9302297484001</v>
      </c>
      <c r="D28" s="76"/>
    </row>
    <row r="29" spans="1:4" x14ac:dyDescent="0.25">
      <c r="A29" s="37">
        <v>13</v>
      </c>
      <c r="B29" s="36" t="s">
        <v>19</v>
      </c>
      <c r="C29" s="53" t="s">
        <v>44</v>
      </c>
      <c r="D29" s="54"/>
    </row>
    <row r="30" spans="1:4" ht="57.6" x14ac:dyDescent="0.25">
      <c r="A30" s="32">
        <v>14</v>
      </c>
      <c r="B30" s="36" t="s">
        <v>20</v>
      </c>
      <c r="C30" s="53" t="s">
        <v>35</v>
      </c>
      <c r="D30" s="54"/>
    </row>
    <row r="31" spans="1:4" x14ac:dyDescent="0.25">
      <c r="A31" s="32">
        <v>15</v>
      </c>
      <c r="B31" s="10" t="s">
        <v>21</v>
      </c>
      <c r="C31" s="55" t="s">
        <v>76</v>
      </c>
      <c r="D31" s="56"/>
    </row>
    <row r="32" spans="1:4" ht="29.3" customHeight="1" x14ac:dyDescent="0.25">
      <c r="A32" s="33"/>
      <c r="B32" s="10" t="s">
        <v>22</v>
      </c>
      <c r="C32" s="12"/>
      <c r="D32" s="12"/>
    </row>
    <row r="33" spans="1:17" ht="17.25" customHeight="1" x14ac:dyDescent="0.25">
      <c r="A33" s="33"/>
      <c r="B33" s="10" t="s">
        <v>23</v>
      </c>
      <c r="C33" s="12">
        <v>46539</v>
      </c>
      <c r="D33" s="12">
        <v>46692</v>
      </c>
    </row>
    <row r="34" spans="1:17" ht="33.049999999999997" customHeight="1" x14ac:dyDescent="0.25">
      <c r="A34" s="33"/>
      <c r="B34" s="10" t="s">
        <v>24</v>
      </c>
      <c r="C34" s="12">
        <v>46569</v>
      </c>
      <c r="D34" s="12">
        <v>46692</v>
      </c>
    </row>
    <row r="35" spans="1:17" ht="63.7" customHeight="1" x14ac:dyDescent="0.25">
      <c r="A35" s="34"/>
      <c r="B35" s="10" t="s">
        <v>25</v>
      </c>
      <c r="C35" s="12">
        <v>46722</v>
      </c>
      <c r="D35" s="12">
        <v>46722</v>
      </c>
    </row>
    <row r="36" spans="1:17" ht="31.5" customHeight="1" x14ac:dyDescent="0.25">
      <c r="A36" s="37">
        <v>16</v>
      </c>
      <c r="B36" s="10" t="s">
        <v>46</v>
      </c>
      <c r="C36" s="55" t="s">
        <v>75</v>
      </c>
      <c r="D36" s="56"/>
    </row>
    <row r="37" spans="1:17" ht="38.200000000000003" hidden="1" customHeight="1" x14ac:dyDescent="0.25">
      <c r="B37" s="61" t="s">
        <v>26</v>
      </c>
      <c r="C37" s="61"/>
      <c r="D37" s="61"/>
    </row>
    <row r="38" spans="1:17" ht="38.200000000000003" customHeight="1" x14ac:dyDescent="0.25">
      <c r="B38" s="39"/>
      <c r="C38" s="39"/>
      <c r="D38" s="39"/>
    </row>
    <row r="39" spans="1:17" x14ac:dyDescent="0.25">
      <c r="B39" s="2" t="s">
        <v>27</v>
      </c>
      <c r="C39" s="35"/>
      <c r="D39" s="35"/>
    </row>
    <row r="40" spans="1:17" s="14" customFormat="1" ht="13.15" x14ac:dyDescent="0.25">
      <c r="A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x14ac:dyDescent="0.25">
      <c r="B41" s="16" t="s">
        <v>56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"/>
  <sheetViews>
    <sheetView view="pageBreakPreview" topLeftCell="A22" zoomScale="85" zoomScaleNormal="100" zoomScaleSheetLayoutView="85" workbookViewId="0">
      <selection activeCell="C26" sqref="C26:D26"/>
    </sheetView>
  </sheetViews>
  <sheetFormatPr defaultColWidth="9.109375" defaultRowHeight="14.4" x14ac:dyDescent="0.25"/>
  <cols>
    <col min="1" max="1" width="9.109375" style="1" customWidth="1"/>
    <col min="2" max="2" width="50.6640625" style="2" customWidth="1"/>
    <col min="3" max="3" width="43.88671875" style="2" customWidth="1"/>
    <col min="4" max="4" width="44.88671875" style="2" customWidth="1"/>
    <col min="5" max="17" width="9.109375" style="35" customWidth="1"/>
    <col min="18" max="16384" width="9.109375" style="3"/>
  </cols>
  <sheetData>
    <row r="2" spans="1:18" ht="17.25" customHeight="1" x14ac:dyDescent="0.25">
      <c r="A2" s="67" t="s">
        <v>0</v>
      </c>
      <c r="B2" s="67"/>
      <c r="C2" s="67"/>
      <c r="D2" s="67"/>
      <c r="E2" s="4"/>
      <c r="F2" s="3"/>
      <c r="G2" s="31"/>
      <c r="R2" s="35"/>
    </row>
    <row r="3" spans="1:18" ht="14.25" customHeight="1" x14ac:dyDescent="0.25">
      <c r="A3" s="52" t="s">
        <v>40</v>
      </c>
      <c r="B3" s="52"/>
      <c r="C3" s="52"/>
      <c r="D3" s="52"/>
      <c r="E3" s="5"/>
      <c r="F3" s="5"/>
      <c r="G3" s="5"/>
      <c r="R3" s="35"/>
    </row>
    <row r="4" spans="1:18" ht="4.55" customHeight="1" x14ac:dyDescent="0.25">
      <c r="A4" s="75"/>
      <c r="B4" s="75"/>
      <c r="C4" s="75"/>
      <c r="D4" s="75"/>
      <c r="E4" s="75"/>
      <c r="F4" s="75"/>
      <c r="G4" s="75"/>
      <c r="R4" s="35"/>
    </row>
    <row r="5" spans="1:18" ht="18" customHeight="1" x14ac:dyDescent="0.25">
      <c r="A5" s="52" t="s">
        <v>41</v>
      </c>
      <c r="B5" s="52"/>
      <c r="C5" s="52"/>
      <c r="D5" s="52"/>
      <c r="E5" s="5"/>
      <c r="F5" s="5"/>
      <c r="G5" s="5"/>
      <c r="R5" s="35"/>
    </row>
    <row r="6" spans="1:18" ht="15.85" customHeight="1" x14ac:dyDescent="0.25">
      <c r="A6" s="52" t="s">
        <v>57</v>
      </c>
      <c r="B6" s="52"/>
      <c r="C6" s="52"/>
      <c r="D6" s="52"/>
      <c r="E6" s="5"/>
      <c r="F6" s="3"/>
      <c r="G6" s="31"/>
      <c r="R6" s="35"/>
    </row>
    <row r="7" spans="1:18" x14ac:dyDescent="0.25">
      <c r="A7" s="60" t="s">
        <v>1</v>
      </c>
      <c r="B7" s="60"/>
      <c r="C7" s="60"/>
      <c r="D7" s="60"/>
    </row>
    <row r="8" spans="1:18" x14ac:dyDescent="0.25">
      <c r="A8" s="69" t="s">
        <v>47</v>
      </c>
      <c r="B8" s="69"/>
      <c r="C8" s="69"/>
      <c r="D8" s="69"/>
    </row>
    <row r="9" spans="1:18" x14ac:dyDescent="0.25">
      <c r="A9" s="70" t="s">
        <v>2</v>
      </c>
      <c r="B9" s="70"/>
      <c r="C9" s="70"/>
      <c r="D9" s="70"/>
    </row>
    <row r="10" spans="1:18" x14ac:dyDescent="0.25">
      <c r="A10" s="71" t="s">
        <v>3</v>
      </c>
      <c r="B10" s="71"/>
      <c r="C10" s="71"/>
      <c r="D10" s="71"/>
    </row>
    <row r="11" spans="1:18" x14ac:dyDescent="0.25">
      <c r="A11" s="71" t="s">
        <v>77</v>
      </c>
      <c r="B11" s="71"/>
      <c r="C11" s="71"/>
      <c r="D11" s="71"/>
    </row>
    <row r="12" spans="1:18" x14ac:dyDescent="0.25">
      <c r="A12" s="72"/>
      <c r="B12" s="72"/>
      <c r="C12" s="72"/>
      <c r="D12" s="72"/>
    </row>
    <row r="13" spans="1:18" ht="41.35" customHeight="1" x14ac:dyDescent="0.25">
      <c r="A13" s="37">
        <v>1</v>
      </c>
      <c r="B13" s="36" t="s">
        <v>4</v>
      </c>
      <c r="C13" s="73" t="str">
        <f>Реестр!D10</f>
        <v>Замена трансформаторной подстанции 6/0,4 кВ мощностью 0,8 МВА №ТП-111-17 на КТП -6/0,4 кВ-0,8 МВА</v>
      </c>
      <c r="D13" s="73"/>
    </row>
    <row r="14" spans="1:18" ht="20.2" customHeight="1" x14ac:dyDescent="0.25">
      <c r="A14" s="37">
        <v>2</v>
      </c>
      <c r="B14" s="36" t="s">
        <v>5</v>
      </c>
      <c r="C14" s="74" t="str">
        <f>Реестр!E10</f>
        <v>O/41ЭС/006</v>
      </c>
      <c r="D14" s="73"/>
    </row>
    <row r="15" spans="1:18" ht="34.450000000000003" customHeight="1" x14ac:dyDescent="0.25">
      <c r="A15" s="37">
        <v>3</v>
      </c>
      <c r="B15" s="36" t="s">
        <v>6</v>
      </c>
      <c r="C15" s="53" t="s">
        <v>38</v>
      </c>
      <c r="D15" s="54"/>
    </row>
    <row r="16" spans="1:18" ht="32.25" customHeight="1" x14ac:dyDescent="0.25">
      <c r="A16" s="37">
        <v>4</v>
      </c>
      <c r="B16" s="36" t="s">
        <v>7</v>
      </c>
      <c r="C16" s="62" t="s">
        <v>48</v>
      </c>
      <c r="D16" s="62"/>
    </row>
    <row r="17" spans="1:4" ht="18" customHeight="1" x14ac:dyDescent="0.25">
      <c r="A17" s="37">
        <v>5</v>
      </c>
      <c r="B17" s="36" t="s">
        <v>8</v>
      </c>
      <c r="C17" s="66" t="s">
        <v>68</v>
      </c>
      <c r="D17" s="66"/>
    </row>
    <row r="18" spans="1:4" ht="17.25" customHeight="1" x14ac:dyDescent="0.25">
      <c r="A18" s="37">
        <v>6</v>
      </c>
      <c r="B18" s="36" t="s">
        <v>9</v>
      </c>
      <c r="C18" s="66" t="s">
        <v>78</v>
      </c>
      <c r="D18" s="66"/>
    </row>
    <row r="19" spans="1:4" ht="45.1" customHeight="1" x14ac:dyDescent="0.25">
      <c r="A19" s="37">
        <v>7</v>
      </c>
      <c r="B19" s="36" t="s">
        <v>10</v>
      </c>
      <c r="C19" s="68" t="s">
        <v>54</v>
      </c>
      <c r="D19" s="68"/>
    </row>
    <row r="20" spans="1:4" ht="40.549999999999997" customHeight="1" x14ac:dyDescent="0.25">
      <c r="A20" s="32">
        <v>8</v>
      </c>
      <c r="B20" s="36" t="s">
        <v>11</v>
      </c>
      <c r="C20" s="62" t="s">
        <v>50</v>
      </c>
      <c r="D20" s="62"/>
    </row>
    <row r="21" spans="1:4" ht="30.05" customHeight="1" x14ac:dyDescent="0.25">
      <c r="A21" s="37">
        <v>9</v>
      </c>
      <c r="B21" s="36" t="s">
        <v>12</v>
      </c>
      <c r="C21" s="63" t="s">
        <v>70</v>
      </c>
      <c r="D21" s="64"/>
    </row>
    <row r="22" spans="1:4" ht="28.8" x14ac:dyDescent="0.25">
      <c r="A22" s="37">
        <v>10</v>
      </c>
      <c r="B22" s="36" t="s">
        <v>43</v>
      </c>
      <c r="C22" s="76">
        <f>[1]П2!$H$74*1000</f>
        <v>15904.1467212767</v>
      </c>
      <c r="D22" s="76"/>
    </row>
    <row r="23" spans="1:4" ht="18.8" customHeight="1" x14ac:dyDescent="0.25">
      <c r="A23" s="37">
        <v>11</v>
      </c>
      <c r="B23" s="36" t="s">
        <v>13</v>
      </c>
      <c r="C23" s="66" t="str">
        <f>C17</f>
        <v>0,8 МВА</v>
      </c>
      <c r="D23" s="66"/>
    </row>
    <row r="24" spans="1:4" x14ac:dyDescent="0.25">
      <c r="A24" s="57">
        <v>12</v>
      </c>
      <c r="B24" s="36" t="s">
        <v>14</v>
      </c>
      <c r="C24" s="76">
        <f>C22</f>
        <v>15904.1467212767</v>
      </c>
      <c r="D24" s="76"/>
    </row>
    <row r="25" spans="1:4" x14ac:dyDescent="0.25">
      <c r="A25" s="58"/>
      <c r="B25" s="36" t="s">
        <v>15</v>
      </c>
      <c r="C25" s="66"/>
      <c r="D25" s="66"/>
    </row>
    <row r="26" spans="1:4" x14ac:dyDescent="0.25">
      <c r="A26" s="58"/>
      <c r="B26" s="36" t="s">
        <v>16</v>
      </c>
      <c r="C26" s="76">
        <v>1833.97</v>
      </c>
      <c r="D26" s="76"/>
    </row>
    <row r="27" spans="1:4" x14ac:dyDescent="0.25">
      <c r="A27" s="58"/>
      <c r="B27" s="36" t="s">
        <v>17</v>
      </c>
      <c r="C27" s="76">
        <f>C24-C26</f>
        <v>14070.176721276701</v>
      </c>
      <c r="D27" s="76"/>
    </row>
    <row r="28" spans="1:4" x14ac:dyDescent="0.25">
      <c r="A28" s="59"/>
      <c r="B28" s="36" t="s">
        <v>18</v>
      </c>
      <c r="C28" s="65"/>
      <c r="D28" s="65"/>
    </row>
    <row r="29" spans="1:4" x14ac:dyDescent="0.25">
      <c r="A29" s="37">
        <v>13</v>
      </c>
      <c r="B29" s="36" t="s">
        <v>19</v>
      </c>
      <c r="C29" s="53" t="s">
        <v>44</v>
      </c>
      <c r="D29" s="54"/>
    </row>
    <row r="30" spans="1:4" ht="57.6" x14ac:dyDescent="0.25">
      <c r="A30" s="32">
        <v>14</v>
      </c>
      <c r="B30" s="36" t="s">
        <v>20</v>
      </c>
      <c r="C30" s="53" t="s">
        <v>35</v>
      </c>
      <c r="D30" s="54"/>
    </row>
    <row r="31" spans="1:4" x14ac:dyDescent="0.25">
      <c r="A31" s="32">
        <v>15</v>
      </c>
      <c r="B31" s="10" t="s">
        <v>21</v>
      </c>
      <c r="C31" s="55" t="s">
        <v>78</v>
      </c>
      <c r="D31" s="56"/>
    </row>
    <row r="32" spans="1:4" ht="29.3" customHeight="1" x14ac:dyDescent="0.25">
      <c r="A32" s="33"/>
      <c r="B32" s="10" t="s">
        <v>22</v>
      </c>
      <c r="C32" s="12"/>
      <c r="D32" s="12"/>
    </row>
    <row r="33" spans="1:17" ht="17.25" customHeight="1" x14ac:dyDescent="0.25">
      <c r="A33" s="33"/>
      <c r="B33" s="10" t="s">
        <v>23</v>
      </c>
      <c r="C33" s="12">
        <v>46905</v>
      </c>
      <c r="D33" s="12">
        <v>47058</v>
      </c>
    </row>
    <row r="34" spans="1:17" ht="33.049999999999997" customHeight="1" x14ac:dyDescent="0.25">
      <c r="A34" s="33"/>
      <c r="B34" s="10" t="s">
        <v>24</v>
      </c>
      <c r="C34" s="12">
        <v>46935</v>
      </c>
      <c r="D34" s="12">
        <v>47058</v>
      </c>
    </row>
    <row r="35" spans="1:17" ht="63.7" customHeight="1" x14ac:dyDescent="0.25">
      <c r="A35" s="34"/>
      <c r="B35" s="10" t="s">
        <v>25</v>
      </c>
      <c r="C35" s="12">
        <v>47088</v>
      </c>
      <c r="D35" s="12">
        <v>47088</v>
      </c>
    </row>
    <row r="36" spans="1:17" ht="32.25" customHeight="1" x14ac:dyDescent="0.25">
      <c r="A36" s="37">
        <v>16</v>
      </c>
      <c r="B36" s="10" t="s">
        <v>51</v>
      </c>
      <c r="C36" s="55" t="s">
        <v>72</v>
      </c>
      <c r="D36" s="56"/>
    </row>
    <row r="37" spans="1:17" ht="38.200000000000003" hidden="1" customHeight="1" x14ac:dyDescent="0.25">
      <c r="B37" s="61" t="s">
        <v>26</v>
      </c>
      <c r="C37" s="61"/>
      <c r="D37" s="61"/>
    </row>
    <row r="38" spans="1:17" ht="38.200000000000003" customHeight="1" x14ac:dyDescent="0.25">
      <c r="B38" s="39"/>
      <c r="C38" s="39"/>
      <c r="D38" s="39"/>
    </row>
    <row r="39" spans="1:17" x14ac:dyDescent="0.25">
      <c r="B39" s="2" t="s">
        <v>27</v>
      </c>
      <c r="C39" s="35"/>
      <c r="D39" s="35"/>
    </row>
    <row r="40" spans="1:17" s="14" customFormat="1" ht="13.15" x14ac:dyDescent="0.25">
      <c r="A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x14ac:dyDescent="0.25">
      <c r="B41" s="16" t="s">
        <v>56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"/>
  <sheetViews>
    <sheetView view="pageBreakPreview" topLeftCell="A25" zoomScale="85" zoomScaleNormal="100" zoomScaleSheetLayoutView="85" workbookViewId="0">
      <selection activeCell="C36" sqref="C36:D36"/>
    </sheetView>
  </sheetViews>
  <sheetFormatPr defaultColWidth="9.109375" defaultRowHeight="14.4" x14ac:dyDescent="0.25"/>
  <cols>
    <col min="1" max="1" width="9.109375" style="1" customWidth="1"/>
    <col min="2" max="2" width="50.6640625" style="2" customWidth="1"/>
    <col min="3" max="3" width="43.88671875" style="2" customWidth="1"/>
    <col min="4" max="4" width="44.88671875" style="2" customWidth="1"/>
    <col min="5" max="17" width="9.109375" style="35" customWidth="1"/>
    <col min="18" max="16384" width="9.109375" style="3"/>
  </cols>
  <sheetData>
    <row r="2" spans="1:18" ht="17.25" customHeight="1" x14ac:dyDescent="0.25">
      <c r="A2" s="67" t="s">
        <v>0</v>
      </c>
      <c r="B2" s="67"/>
      <c r="C2" s="67"/>
      <c r="D2" s="67"/>
      <c r="E2" s="4"/>
      <c r="F2" s="3"/>
      <c r="G2" s="31"/>
      <c r="R2" s="35"/>
    </row>
    <row r="3" spans="1:18" ht="14.25" customHeight="1" x14ac:dyDescent="0.25">
      <c r="A3" s="52" t="s">
        <v>40</v>
      </c>
      <c r="B3" s="52"/>
      <c r="C3" s="52"/>
      <c r="D3" s="52"/>
      <c r="E3" s="5"/>
      <c r="F3" s="5"/>
      <c r="G3" s="5"/>
      <c r="R3" s="35"/>
    </row>
    <row r="4" spans="1:18" ht="4.55" customHeight="1" x14ac:dyDescent="0.25">
      <c r="A4" s="75"/>
      <c r="B4" s="75"/>
      <c r="C4" s="75"/>
      <c r="D4" s="75"/>
      <c r="E4" s="75"/>
      <c r="F4" s="75"/>
      <c r="G4" s="75"/>
      <c r="R4" s="35"/>
    </row>
    <row r="5" spans="1:18" ht="18" customHeight="1" x14ac:dyDescent="0.25">
      <c r="A5" s="52" t="s">
        <v>41</v>
      </c>
      <c r="B5" s="52"/>
      <c r="C5" s="52"/>
      <c r="D5" s="52"/>
      <c r="E5" s="5"/>
      <c r="F5" s="5"/>
      <c r="G5" s="5"/>
      <c r="R5" s="35"/>
    </row>
    <row r="6" spans="1:18" ht="15.85" customHeight="1" x14ac:dyDescent="0.25">
      <c r="A6" s="52" t="s">
        <v>57</v>
      </c>
      <c r="B6" s="52"/>
      <c r="C6" s="52"/>
      <c r="D6" s="52"/>
      <c r="E6" s="5"/>
      <c r="F6" s="3"/>
      <c r="G6" s="31"/>
      <c r="R6" s="35"/>
    </row>
    <row r="7" spans="1:18" x14ac:dyDescent="0.25">
      <c r="A7" s="60" t="s">
        <v>1</v>
      </c>
      <c r="B7" s="60"/>
      <c r="C7" s="60"/>
      <c r="D7" s="60"/>
    </row>
    <row r="8" spans="1:18" x14ac:dyDescent="0.25">
      <c r="A8" s="69" t="s">
        <v>47</v>
      </c>
      <c r="B8" s="69"/>
      <c r="C8" s="69"/>
      <c r="D8" s="69"/>
    </row>
    <row r="9" spans="1:18" x14ac:dyDescent="0.25">
      <c r="A9" s="70" t="s">
        <v>2</v>
      </c>
      <c r="B9" s="70"/>
      <c r="C9" s="70"/>
      <c r="D9" s="70"/>
    </row>
    <row r="10" spans="1:18" x14ac:dyDescent="0.25">
      <c r="A10" s="71" t="s">
        <v>3</v>
      </c>
      <c r="B10" s="71"/>
      <c r="C10" s="71"/>
      <c r="D10" s="71"/>
    </row>
    <row r="11" spans="1:18" x14ac:dyDescent="0.25">
      <c r="A11" s="71" t="s">
        <v>77</v>
      </c>
      <c r="B11" s="71"/>
      <c r="C11" s="71"/>
      <c r="D11" s="71"/>
    </row>
    <row r="12" spans="1:18" x14ac:dyDescent="0.25">
      <c r="A12" s="72"/>
      <c r="B12" s="72"/>
      <c r="C12" s="72"/>
      <c r="D12" s="72"/>
    </row>
    <row r="13" spans="1:18" ht="41.35" customHeight="1" x14ac:dyDescent="0.25">
      <c r="A13" s="37">
        <v>1</v>
      </c>
      <c r="B13" s="36" t="s">
        <v>4</v>
      </c>
      <c r="C13" s="73" t="str">
        <f>Реестр!D11</f>
        <v>Замена кабельных линий - 0,4 кВ от ТП-111-17</v>
      </c>
      <c r="D13" s="73"/>
    </row>
    <row r="14" spans="1:18" ht="20.2" customHeight="1" x14ac:dyDescent="0.25">
      <c r="A14" s="37">
        <v>2</v>
      </c>
      <c r="B14" s="36" t="s">
        <v>5</v>
      </c>
      <c r="C14" s="74" t="str">
        <f>Реестр!E11</f>
        <v>O/41ЭС/007</v>
      </c>
      <c r="D14" s="73"/>
    </row>
    <row r="15" spans="1:18" ht="34.450000000000003" customHeight="1" x14ac:dyDescent="0.25">
      <c r="A15" s="37">
        <v>3</v>
      </c>
      <c r="B15" s="36" t="s">
        <v>6</v>
      </c>
      <c r="C15" s="53" t="s">
        <v>38</v>
      </c>
      <c r="D15" s="54"/>
    </row>
    <row r="16" spans="1:18" ht="32.25" customHeight="1" x14ac:dyDescent="0.25">
      <c r="A16" s="37">
        <v>4</v>
      </c>
      <c r="B16" s="36" t="s">
        <v>7</v>
      </c>
      <c r="C16" s="62" t="s">
        <v>52</v>
      </c>
      <c r="D16" s="62"/>
    </row>
    <row r="17" spans="1:4" ht="18" customHeight="1" x14ac:dyDescent="0.25">
      <c r="A17" s="37">
        <v>5</v>
      </c>
      <c r="B17" s="36" t="s">
        <v>8</v>
      </c>
      <c r="C17" s="66" t="s">
        <v>53</v>
      </c>
      <c r="D17" s="66"/>
    </row>
    <row r="18" spans="1:4" ht="17.25" customHeight="1" x14ac:dyDescent="0.25">
      <c r="A18" s="37">
        <v>6</v>
      </c>
      <c r="B18" s="36" t="s">
        <v>9</v>
      </c>
      <c r="C18" s="66" t="s">
        <v>78</v>
      </c>
      <c r="D18" s="66"/>
    </row>
    <row r="19" spans="1:4" ht="45.1" customHeight="1" x14ac:dyDescent="0.25">
      <c r="A19" s="37">
        <v>7</v>
      </c>
      <c r="B19" s="36" t="s">
        <v>10</v>
      </c>
      <c r="C19" s="79" t="s">
        <v>54</v>
      </c>
      <c r="D19" s="80"/>
    </row>
    <row r="20" spans="1:4" ht="40.549999999999997" customHeight="1" x14ac:dyDescent="0.25">
      <c r="A20" s="32">
        <v>8</v>
      </c>
      <c r="B20" s="36" t="s">
        <v>11</v>
      </c>
      <c r="C20" s="77" t="s">
        <v>50</v>
      </c>
      <c r="D20" s="78"/>
    </row>
    <row r="21" spans="1:4" ht="30.05" customHeight="1" x14ac:dyDescent="0.25">
      <c r="A21" s="37">
        <v>9</v>
      </c>
      <c r="B21" s="36" t="s">
        <v>12</v>
      </c>
      <c r="C21" s="63" t="s">
        <v>70</v>
      </c>
      <c r="D21" s="64"/>
    </row>
    <row r="22" spans="1:4" ht="28.8" x14ac:dyDescent="0.25">
      <c r="A22" s="37">
        <v>10</v>
      </c>
      <c r="B22" s="36" t="s">
        <v>43</v>
      </c>
      <c r="C22" s="76">
        <f>[1]П2!$H$85*1000</f>
        <v>4621.0960471066101</v>
      </c>
      <c r="D22" s="76"/>
    </row>
    <row r="23" spans="1:4" ht="18.8" customHeight="1" x14ac:dyDescent="0.25">
      <c r="A23" s="37">
        <v>11</v>
      </c>
      <c r="B23" s="36" t="s">
        <v>13</v>
      </c>
      <c r="C23" s="76" t="str">
        <f>C17</f>
        <v>-</v>
      </c>
      <c r="D23" s="76"/>
    </row>
    <row r="24" spans="1:4" x14ac:dyDescent="0.25">
      <c r="A24" s="57">
        <v>12</v>
      </c>
      <c r="B24" s="36" t="s">
        <v>14</v>
      </c>
      <c r="C24" s="76">
        <f>C22</f>
        <v>4621.0960471066101</v>
      </c>
      <c r="D24" s="76"/>
    </row>
    <row r="25" spans="1:4" x14ac:dyDescent="0.25">
      <c r="A25" s="58"/>
      <c r="B25" s="36" t="s">
        <v>15</v>
      </c>
      <c r="C25" s="66"/>
      <c r="D25" s="66"/>
    </row>
    <row r="26" spans="1:4" x14ac:dyDescent="0.25">
      <c r="A26" s="58"/>
      <c r="B26" s="36" t="s">
        <v>16</v>
      </c>
      <c r="C26" s="65">
        <v>450.46247450991456</v>
      </c>
      <c r="D26" s="65"/>
    </row>
    <row r="27" spans="1:4" x14ac:dyDescent="0.25">
      <c r="A27" s="58"/>
      <c r="B27" s="36" t="s">
        <v>17</v>
      </c>
      <c r="C27" s="65">
        <f>C24-C26</f>
        <v>4170.6335725966956</v>
      </c>
      <c r="D27" s="65"/>
    </row>
    <row r="28" spans="1:4" x14ac:dyDescent="0.25">
      <c r="A28" s="59"/>
      <c r="B28" s="36" t="s">
        <v>18</v>
      </c>
      <c r="C28" s="65"/>
      <c r="D28" s="65"/>
    </row>
    <row r="29" spans="1:4" x14ac:dyDescent="0.25">
      <c r="A29" s="37">
        <v>13</v>
      </c>
      <c r="B29" s="36" t="s">
        <v>19</v>
      </c>
      <c r="C29" s="53" t="s">
        <v>44</v>
      </c>
      <c r="D29" s="54"/>
    </row>
    <row r="30" spans="1:4" ht="57.6" x14ac:dyDescent="0.25">
      <c r="A30" s="32">
        <v>14</v>
      </c>
      <c r="B30" s="36" t="s">
        <v>20</v>
      </c>
      <c r="C30" s="53" t="s">
        <v>35</v>
      </c>
      <c r="D30" s="54"/>
    </row>
    <row r="31" spans="1:4" x14ac:dyDescent="0.25">
      <c r="A31" s="32">
        <v>15</v>
      </c>
      <c r="B31" s="10" t="s">
        <v>21</v>
      </c>
      <c r="C31" s="55" t="s">
        <v>78</v>
      </c>
      <c r="D31" s="56"/>
    </row>
    <row r="32" spans="1:4" ht="29.3" customHeight="1" x14ac:dyDescent="0.25">
      <c r="A32" s="33"/>
      <c r="B32" s="10" t="s">
        <v>22</v>
      </c>
      <c r="C32" s="12"/>
      <c r="D32" s="12"/>
    </row>
    <row r="33" spans="1:17" ht="17.25" customHeight="1" x14ac:dyDescent="0.25">
      <c r="A33" s="33"/>
      <c r="B33" s="10" t="s">
        <v>23</v>
      </c>
      <c r="C33" s="12">
        <v>46905</v>
      </c>
      <c r="D33" s="12">
        <v>47058</v>
      </c>
    </row>
    <row r="34" spans="1:17" ht="33.049999999999997" customHeight="1" x14ac:dyDescent="0.25">
      <c r="A34" s="33"/>
      <c r="B34" s="10" t="s">
        <v>24</v>
      </c>
      <c r="C34" s="12">
        <v>46935</v>
      </c>
      <c r="D34" s="12">
        <v>47058</v>
      </c>
    </row>
    <row r="35" spans="1:17" ht="63.7" customHeight="1" x14ac:dyDescent="0.25">
      <c r="A35" s="34"/>
      <c r="B35" s="10" t="s">
        <v>25</v>
      </c>
      <c r="C35" s="12">
        <v>47088</v>
      </c>
      <c r="D35" s="12">
        <v>47088</v>
      </c>
    </row>
    <row r="36" spans="1:17" ht="27.7" customHeight="1" x14ac:dyDescent="0.25">
      <c r="A36" s="37">
        <v>16</v>
      </c>
      <c r="B36" s="10" t="s">
        <v>51</v>
      </c>
      <c r="C36" s="55" t="s">
        <v>79</v>
      </c>
      <c r="D36" s="56"/>
    </row>
    <row r="37" spans="1:17" ht="38.200000000000003" hidden="1" customHeight="1" x14ac:dyDescent="0.25">
      <c r="B37" s="61" t="s">
        <v>26</v>
      </c>
      <c r="C37" s="61"/>
      <c r="D37" s="61"/>
    </row>
    <row r="38" spans="1:17" ht="38.200000000000003" customHeight="1" x14ac:dyDescent="0.25">
      <c r="B38" s="39"/>
      <c r="C38" s="39"/>
      <c r="D38" s="39"/>
    </row>
    <row r="39" spans="1:17" x14ac:dyDescent="0.25">
      <c r="B39" s="2" t="s">
        <v>27</v>
      </c>
      <c r="C39" s="35"/>
      <c r="D39" s="35"/>
    </row>
    <row r="40" spans="1:17" s="14" customFormat="1" ht="13.15" x14ac:dyDescent="0.25">
      <c r="A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x14ac:dyDescent="0.25">
      <c r="B41" s="16" t="s">
        <v>56</v>
      </c>
    </row>
  </sheetData>
  <mergeCells count="33">
    <mergeCell ref="A7:D7"/>
    <mergeCell ref="A2:D2"/>
    <mergeCell ref="A3:D3"/>
    <mergeCell ref="A4:G4"/>
    <mergeCell ref="A5:D5"/>
    <mergeCell ref="A6:D6"/>
    <mergeCell ref="C19:D19"/>
    <mergeCell ref="A8:D8"/>
    <mergeCell ref="A9:D9"/>
    <mergeCell ref="A10:D10"/>
    <mergeCell ref="A11:D11"/>
    <mergeCell ref="A12:D12"/>
    <mergeCell ref="C13:D13"/>
    <mergeCell ref="C14:D14"/>
    <mergeCell ref="C15:D15"/>
    <mergeCell ref="C16:D16"/>
    <mergeCell ref="C17:D17"/>
    <mergeCell ref="C18:D18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29:D29"/>
    <mergeCell ref="C30:D30"/>
    <mergeCell ref="C31:D31"/>
    <mergeCell ref="C36:D36"/>
    <mergeCell ref="B37:D3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41"/>
  <sheetViews>
    <sheetView view="pageBreakPreview" topLeftCell="A25" zoomScale="85" zoomScaleNormal="100" zoomScaleSheetLayoutView="85" workbookViewId="0">
      <selection activeCell="C31" sqref="C31:D35"/>
    </sheetView>
  </sheetViews>
  <sheetFormatPr defaultColWidth="9.109375" defaultRowHeight="14.4" x14ac:dyDescent="0.25"/>
  <cols>
    <col min="1" max="1" width="9.109375" style="1" customWidth="1"/>
    <col min="2" max="2" width="50.6640625" style="2" customWidth="1"/>
    <col min="3" max="3" width="43.88671875" style="2" customWidth="1"/>
    <col min="4" max="4" width="44.88671875" style="2" customWidth="1"/>
    <col min="5" max="17" width="9.109375" style="43" customWidth="1"/>
    <col min="18" max="16384" width="9.109375" style="3"/>
  </cols>
  <sheetData>
    <row r="2" spans="1:18" ht="17.25" customHeight="1" x14ac:dyDescent="0.25">
      <c r="A2" s="67" t="s">
        <v>0</v>
      </c>
      <c r="B2" s="67"/>
      <c r="C2" s="67"/>
      <c r="D2" s="67"/>
      <c r="E2" s="4"/>
      <c r="F2" s="3"/>
      <c r="G2" s="46"/>
      <c r="R2" s="43"/>
    </row>
    <row r="3" spans="1:18" ht="14.25" customHeight="1" x14ac:dyDescent="0.25">
      <c r="A3" s="52" t="s">
        <v>40</v>
      </c>
      <c r="B3" s="52"/>
      <c r="C3" s="52"/>
      <c r="D3" s="52"/>
      <c r="E3" s="5"/>
      <c r="F3" s="5"/>
      <c r="G3" s="5"/>
      <c r="R3" s="43"/>
    </row>
    <row r="4" spans="1:18" ht="4.55" customHeight="1" x14ac:dyDescent="0.25">
      <c r="A4" s="75"/>
      <c r="B4" s="75"/>
      <c r="C4" s="75"/>
      <c r="D4" s="75"/>
      <c r="E4" s="75"/>
      <c r="F4" s="75"/>
      <c r="G4" s="75"/>
      <c r="R4" s="43"/>
    </row>
    <row r="5" spans="1:18" ht="18" customHeight="1" x14ac:dyDescent="0.25">
      <c r="A5" s="52" t="s">
        <v>41</v>
      </c>
      <c r="B5" s="52"/>
      <c r="C5" s="52"/>
      <c r="D5" s="52"/>
      <c r="E5" s="5"/>
      <c r="F5" s="5"/>
      <c r="G5" s="5"/>
      <c r="R5" s="43"/>
    </row>
    <row r="6" spans="1:18" ht="15.85" customHeight="1" x14ac:dyDescent="0.25">
      <c r="A6" s="52" t="s">
        <v>57</v>
      </c>
      <c r="B6" s="52"/>
      <c r="C6" s="52"/>
      <c r="D6" s="52"/>
      <c r="E6" s="5"/>
      <c r="F6" s="3"/>
      <c r="G6" s="46"/>
      <c r="R6" s="43"/>
    </row>
    <row r="7" spans="1:18" x14ac:dyDescent="0.25">
      <c r="A7" s="60" t="s">
        <v>1</v>
      </c>
      <c r="B7" s="60"/>
      <c r="C7" s="60"/>
      <c r="D7" s="60"/>
    </row>
    <row r="8" spans="1:18" x14ac:dyDescent="0.25">
      <c r="A8" s="69" t="s">
        <v>47</v>
      </c>
      <c r="B8" s="69"/>
      <c r="C8" s="69"/>
      <c r="D8" s="69"/>
    </row>
    <row r="9" spans="1:18" x14ac:dyDescent="0.25">
      <c r="A9" s="70" t="s">
        <v>2</v>
      </c>
      <c r="B9" s="70"/>
      <c r="C9" s="70"/>
      <c r="D9" s="70"/>
    </row>
    <row r="10" spans="1:18" x14ac:dyDescent="0.25">
      <c r="A10" s="71" t="s">
        <v>3</v>
      </c>
      <c r="B10" s="71"/>
      <c r="C10" s="71"/>
      <c r="D10" s="71"/>
    </row>
    <row r="11" spans="1:18" x14ac:dyDescent="0.25">
      <c r="A11" s="71" t="s">
        <v>83</v>
      </c>
      <c r="B11" s="71"/>
      <c r="C11" s="71"/>
      <c r="D11" s="71"/>
    </row>
    <row r="12" spans="1:18" x14ac:dyDescent="0.25">
      <c r="A12" s="72"/>
      <c r="B12" s="72"/>
      <c r="C12" s="72"/>
      <c r="D12" s="72"/>
    </row>
    <row r="13" spans="1:18" ht="41.35" customHeight="1" x14ac:dyDescent="0.25">
      <c r="A13" s="45">
        <v>1</v>
      </c>
      <c r="B13" s="44" t="s">
        <v>4</v>
      </c>
      <c r="C13" s="73" t="str">
        <f>Реестр!D12</f>
        <v>Замена трансформаторной подстанции 6/0,4 кВ мощностью 1,26 МВА №ТП-111-22 на КТП -6/0,4 кВ-1,26 МВА, Реконструкция ТП-111-19</v>
      </c>
      <c r="D13" s="73"/>
    </row>
    <row r="14" spans="1:18" ht="20.2" customHeight="1" x14ac:dyDescent="0.25">
      <c r="A14" s="45">
        <v>2</v>
      </c>
      <c r="B14" s="44" t="s">
        <v>5</v>
      </c>
      <c r="C14" s="74" t="str">
        <f>Реестр!E12</f>
        <v>O/41ЭС/008</v>
      </c>
      <c r="D14" s="73"/>
    </row>
    <row r="15" spans="1:18" ht="34.450000000000003" customHeight="1" x14ac:dyDescent="0.25">
      <c r="A15" s="45">
        <v>3</v>
      </c>
      <c r="B15" s="44" t="s">
        <v>6</v>
      </c>
      <c r="C15" s="53" t="s">
        <v>38</v>
      </c>
      <c r="D15" s="54"/>
    </row>
    <row r="16" spans="1:18" ht="32.25" customHeight="1" x14ac:dyDescent="0.25">
      <c r="A16" s="45">
        <v>4</v>
      </c>
      <c r="B16" s="44" t="s">
        <v>7</v>
      </c>
      <c r="C16" s="62" t="s">
        <v>48</v>
      </c>
      <c r="D16" s="62"/>
    </row>
    <row r="17" spans="1:4" ht="18" customHeight="1" x14ac:dyDescent="0.25">
      <c r="A17" s="45">
        <v>5</v>
      </c>
      <c r="B17" s="44" t="s">
        <v>8</v>
      </c>
      <c r="C17" s="66" t="s">
        <v>80</v>
      </c>
      <c r="D17" s="66"/>
    </row>
    <row r="18" spans="1:4" ht="17.25" customHeight="1" x14ac:dyDescent="0.25">
      <c r="A18" s="45">
        <v>6</v>
      </c>
      <c r="B18" s="44" t="s">
        <v>9</v>
      </c>
      <c r="C18" s="66" t="s">
        <v>81</v>
      </c>
      <c r="D18" s="66"/>
    </row>
    <row r="19" spans="1:4" ht="43.2" customHeight="1" x14ac:dyDescent="0.25">
      <c r="A19" s="45">
        <v>7</v>
      </c>
      <c r="B19" s="44" t="s">
        <v>10</v>
      </c>
      <c r="C19" s="68" t="s">
        <v>54</v>
      </c>
      <c r="D19" s="68"/>
    </row>
    <row r="20" spans="1:4" ht="40.549999999999997" customHeight="1" x14ac:dyDescent="0.25">
      <c r="A20" s="48">
        <v>8</v>
      </c>
      <c r="B20" s="44" t="s">
        <v>11</v>
      </c>
      <c r="C20" s="62" t="s">
        <v>50</v>
      </c>
      <c r="D20" s="62"/>
    </row>
    <row r="21" spans="1:4" ht="30.05" customHeight="1" x14ac:dyDescent="0.25">
      <c r="A21" s="45">
        <v>9</v>
      </c>
      <c r="B21" s="44" t="s">
        <v>12</v>
      </c>
      <c r="C21" s="63" t="s">
        <v>70</v>
      </c>
      <c r="D21" s="64"/>
    </row>
    <row r="22" spans="1:4" ht="28.8" x14ac:dyDescent="0.25">
      <c r="A22" s="45">
        <v>10</v>
      </c>
      <c r="B22" s="44" t="s">
        <v>43</v>
      </c>
      <c r="C22" s="76">
        <f>[1]П2!$H$75*1000</f>
        <v>9049.3098047105304</v>
      </c>
      <c r="D22" s="76"/>
    </row>
    <row r="23" spans="1:4" ht="18.8" customHeight="1" x14ac:dyDescent="0.25">
      <c r="A23" s="45">
        <v>11</v>
      </c>
      <c r="B23" s="44" t="s">
        <v>13</v>
      </c>
      <c r="C23" s="66" t="str">
        <f>C17</f>
        <v>1,26 МВА</v>
      </c>
      <c r="D23" s="66"/>
    </row>
    <row r="24" spans="1:4" x14ac:dyDescent="0.25">
      <c r="A24" s="57">
        <v>12</v>
      </c>
      <c r="B24" s="44" t="s">
        <v>14</v>
      </c>
      <c r="C24" s="76">
        <f>C22</f>
        <v>9049.3098047105304</v>
      </c>
      <c r="D24" s="76"/>
    </row>
    <row r="25" spans="1:4" x14ac:dyDescent="0.25">
      <c r="A25" s="58"/>
      <c r="B25" s="44" t="s">
        <v>15</v>
      </c>
      <c r="C25" s="66"/>
      <c r="D25" s="66"/>
    </row>
    <row r="26" spans="1:4" x14ac:dyDescent="0.25">
      <c r="A26" s="58"/>
      <c r="B26" s="44" t="s">
        <v>16</v>
      </c>
      <c r="C26" s="76">
        <v>524.46119481700202</v>
      </c>
      <c r="D26" s="76"/>
    </row>
    <row r="27" spans="1:4" x14ac:dyDescent="0.25">
      <c r="A27" s="58"/>
      <c r="B27" s="44" t="s">
        <v>17</v>
      </c>
      <c r="C27" s="76">
        <f>C24-C26</f>
        <v>8524.8486098935282</v>
      </c>
      <c r="D27" s="76"/>
    </row>
    <row r="28" spans="1:4" x14ac:dyDescent="0.25">
      <c r="A28" s="59"/>
      <c r="B28" s="44" t="s">
        <v>18</v>
      </c>
      <c r="C28" s="76"/>
      <c r="D28" s="76"/>
    </row>
    <row r="29" spans="1:4" x14ac:dyDescent="0.25">
      <c r="A29" s="45">
        <v>13</v>
      </c>
      <c r="B29" s="44" t="s">
        <v>19</v>
      </c>
      <c r="C29" s="53" t="s">
        <v>44</v>
      </c>
      <c r="D29" s="54"/>
    </row>
    <row r="30" spans="1:4" ht="57.6" x14ac:dyDescent="0.25">
      <c r="A30" s="48">
        <v>14</v>
      </c>
      <c r="B30" s="44" t="s">
        <v>20</v>
      </c>
      <c r="C30" s="53" t="s">
        <v>35</v>
      </c>
      <c r="D30" s="54"/>
    </row>
    <row r="31" spans="1:4" x14ac:dyDescent="0.25">
      <c r="A31" s="48">
        <v>15</v>
      </c>
      <c r="B31" s="10" t="s">
        <v>21</v>
      </c>
      <c r="C31" s="55" t="s">
        <v>81</v>
      </c>
      <c r="D31" s="56"/>
    </row>
    <row r="32" spans="1:4" ht="29.3" customHeight="1" x14ac:dyDescent="0.25">
      <c r="A32" s="49"/>
      <c r="B32" s="10" t="s">
        <v>22</v>
      </c>
      <c r="C32" s="12"/>
      <c r="D32" s="12"/>
    </row>
    <row r="33" spans="1:17" ht="17.25" customHeight="1" x14ac:dyDescent="0.25">
      <c r="A33" s="49"/>
      <c r="B33" s="10" t="s">
        <v>23</v>
      </c>
      <c r="C33" s="12">
        <v>47270</v>
      </c>
      <c r="D33" s="12">
        <v>47423</v>
      </c>
    </row>
    <row r="34" spans="1:17" ht="33.049999999999997" customHeight="1" x14ac:dyDescent="0.25">
      <c r="A34" s="49"/>
      <c r="B34" s="10" t="s">
        <v>24</v>
      </c>
      <c r="C34" s="12">
        <v>47300</v>
      </c>
      <c r="D34" s="12">
        <v>47423</v>
      </c>
    </row>
    <row r="35" spans="1:17" ht="63.7" customHeight="1" x14ac:dyDescent="0.25">
      <c r="A35" s="50"/>
      <c r="B35" s="10" t="s">
        <v>25</v>
      </c>
      <c r="C35" s="12">
        <v>47453</v>
      </c>
      <c r="D35" s="12">
        <v>47453</v>
      </c>
    </row>
    <row r="36" spans="1:17" ht="29.45" customHeight="1" x14ac:dyDescent="0.25">
      <c r="A36" s="45">
        <v>16</v>
      </c>
      <c r="B36" s="10" t="s">
        <v>51</v>
      </c>
      <c r="C36" s="55" t="s">
        <v>82</v>
      </c>
      <c r="D36" s="56"/>
    </row>
    <row r="37" spans="1:17" ht="38.200000000000003" hidden="1" customHeight="1" x14ac:dyDescent="0.25">
      <c r="B37" s="61" t="s">
        <v>26</v>
      </c>
      <c r="C37" s="61"/>
      <c r="D37" s="61"/>
    </row>
    <row r="38" spans="1:17" ht="38.200000000000003" customHeight="1" x14ac:dyDescent="0.25">
      <c r="B38" s="47"/>
      <c r="C38" s="47"/>
      <c r="D38" s="47"/>
    </row>
    <row r="39" spans="1:17" x14ac:dyDescent="0.25">
      <c r="B39" s="2" t="s">
        <v>27</v>
      </c>
      <c r="C39" s="43"/>
      <c r="D39" s="43"/>
    </row>
    <row r="40" spans="1:17" s="14" customFormat="1" ht="13.15" x14ac:dyDescent="0.25">
      <c r="A40" s="1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  <row r="41" spans="1:17" x14ac:dyDescent="0.25">
      <c r="B41" s="16" t="s">
        <v>56</v>
      </c>
    </row>
  </sheetData>
  <mergeCells count="33">
    <mergeCell ref="C29:D29"/>
    <mergeCell ref="C30:D30"/>
    <mergeCell ref="C31:D31"/>
    <mergeCell ref="C36:D36"/>
    <mergeCell ref="B37:D37"/>
    <mergeCell ref="C20:D20"/>
    <mergeCell ref="C21:D21"/>
    <mergeCell ref="C22:D22"/>
    <mergeCell ref="C23:D23"/>
    <mergeCell ref="A24:A28"/>
    <mergeCell ref="C24:D24"/>
    <mergeCell ref="C25:D25"/>
    <mergeCell ref="C26:D26"/>
    <mergeCell ref="C27:D27"/>
    <mergeCell ref="C28:D28"/>
    <mergeCell ref="C14:D14"/>
    <mergeCell ref="C15:D15"/>
    <mergeCell ref="C16:D16"/>
    <mergeCell ref="C17:D17"/>
    <mergeCell ref="C18:D18"/>
    <mergeCell ref="C19:D19"/>
    <mergeCell ref="A8:D8"/>
    <mergeCell ref="A9:D9"/>
    <mergeCell ref="A10:D10"/>
    <mergeCell ref="A11:D11"/>
    <mergeCell ref="A12:D12"/>
    <mergeCell ref="C13:D13"/>
    <mergeCell ref="A2:D2"/>
    <mergeCell ref="A3:D3"/>
    <mergeCell ref="A4:G4"/>
    <mergeCell ref="A5:D5"/>
    <mergeCell ref="A6:D6"/>
    <mergeCell ref="A7:D7"/>
  </mergeCells>
  <pageMargins left="0.55118110236220474" right="0.27559055118110237" top="0.74803149606299213" bottom="0.4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9</vt:i4>
      </vt:variant>
    </vt:vector>
  </HeadingPairs>
  <TitlesOfParts>
    <vt:vector size="19" baseType="lpstr">
      <vt:lpstr>Реестр</vt:lpstr>
      <vt:lpstr>O 41ЭС 001</vt:lpstr>
      <vt:lpstr>O 41ЭС 002</vt:lpstr>
      <vt:lpstr>O 41ЭС 003</vt:lpstr>
      <vt:lpstr>O 41ЭС 004</vt:lpstr>
      <vt:lpstr>O 41ЭС 005</vt:lpstr>
      <vt:lpstr>O 41ЭС 006</vt:lpstr>
      <vt:lpstr>O 41ЭС 007</vt:lpstr>
      <vt:lpstr>O 41ЭС 008</vt:lpstr>
      <vt:lpstr>O 41ЭС 009</vt:lpstr>
      <vt:lpstr>'O 41ЭС 001'!Область_печати</vt:lpstr>
      <vt:lpstr>'O 41ЭС 002'!Область_печати</vt:lpstr>
      <vt:lpstr>'O 41ЭС 003'!Область_печати</vt:lpstr>
      <vt:lpstr>'O 41ЭС 004'!Область_печати</vt:lpstr>
      <vt:lpstr>'O 41ЭС 005'!Область_печати</vt:lpstr>
      <vt:lpstr>'O 41ЭС 006'!Область_печати</vt:lpstr>
      <vt:lpstr>'O 41ЭС 007'!Область_печати</vt:lpstr>
      <vt:lpstr>'O 41ЭС 008'!Область_печати</vt:lpstr>
      <vt:lpstr>'O 41ЭС 009'!Область_печати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Ерышева</dc:creator>
  <cp:lastModifiedBy>41</cp:lastModifiedBy>
  <cp:lastPrinted>2021-02-25T03:34:30Z</cp:lastPrinted>
  <dcterms:created xsi:type="dcterms:W3CDTF">2020-01-16T20:37:15Z</dcterms:created>
  <dcterms:modified xsi:type="dcterms:W3CDTF">2024-02-07T06:04:21Z</dcterms:modified>
</cp:coreProperties>
</file>