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Приложение 1" sheetId="1" state="visible" r:id="rId2"/>
    <sheet name="Приложение 2" sheetId="2" state="visible" r:id="rId3"/>
    <sheet name="Приложение 3" sheetId="3" state="visible" r:id="rId4"/>
  </sheets>
  <definedNames>
    <definedName function="false" hidden="false" localSheetId="0" name="_xlnm.Print_Titles" vbProcedure="false">'Приложение 1'!$4:$8</definedName>
    <definedName function="false" hidden="true" localSheetId="0" name="_xlnm._FilterDatabase" vbProcedure="false">'Приложение 1'!$A$8:$T$821</definedName>
    <definedName function="false" hidden="false" localSheetId="1" name="_xlnm.Print_Titles" vbProcedure="false">'Приложение 2'!$4:$8</definedName>
    <definedName function="false" hidden="true" localSheetId="1" name="_xlnm._FilterDatabase" vbProcedure="false">'Приложение 2'!$A$8:$V$821</definedName>
    <definedName function="false" hidden="false" localSheetId="2" name="_xlnm.Print_Titles" vbProcedure="false">'Приложение 3'!$4:$7</definedName>
    <definedName function="false" hidden="true" localSheetId="2" name="_xlnm._FilterDatabase" vbProcedure="false">'Приложение 3'!$A$7:$N$168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543" authorId="0">
      <text>
        <r>
          <rPr>
            <sz val="11"/>
            <color rgb="FF000000"/>
            <rFont val="Calibri"/>
            <family val="2"/>
            <charset val="204"/>
          </rPr>
          <t xml:space="preserve">Кучеренко Мария Михайловна:
</t>
        </r>
        <r>
          <rPr>
            <sz val="9"/>
            <color rgb="FF000000"/>
            <rFont val="Tahoma"/>
            <family val="2"/>
            <charset val="204"/>
          </rPr>
          <t xml:space="preserve">отказ собственников от КР</t>
        </r>
      </text>
    </comment>
  </commentList>
</comments>
</file>

<file path=xl/sharedStrings.xml><?xml version="1.0" encoding="utf-8"?>
<sst xmlns="http://schemas.openxmlformats.org/spreadsheetml/2006/main" count="5423" uniqueCount="1420">
  <si>
    <r>
      <rPr>
        <sz val="14"/>
        <rFont val="Times New Roman"/>
        <family val="0"/>
        <charset val="1"/>
      </rPr>
      <t xml:space="preserve">Приложение 1                                                                 к приказу Министерства жилищно-коммунального      хозяйства  и  энергетики Камчатского края 
от </t>
    </r>
    <r>
      <rPr>
        <sz val="14"/>
        <rFont val="Times New Roman"/>
        <family val="1"/>
      </rPr>
      <t xml:space="preserve">31.05.2023</t>
    </r>
    <r>
      <rPr>
        <sz val="14"/>
        <rFont val="Times New Roman"/>
        <family val="0"/>
        <charset val="1"/>
      </rPr>
      <t xml:space="preserve"> № 17-Н</t>
    </r>
  </si>
  <si>
    <t xml:space="preserve">"Приложение 1
к Приказу  Министерства ЖКХ и энергетики
Камчатского края от 04.08.2014 № 476</t>
  </si>
  <si>
    <t xml:space="preserve">Перечень многоквартирных домов, включенных в краткосрочный план реализации региональной программы капитального ремонта общего имущества многоквартирных домов в Камчатском крае на 2014-2043 годы по Камчатскому краю на 2014 - 2016 годы</t>
  </si>
  <si>
    <t xml:space="preserve">№ п/п</t>
  </si>
  <si>
    <t xml:space="preserve">Адрес МКД</t>
  </si>
  <si>
    <t xml:space="preserve">Год</t>
  </si>
  <si>
    <t xml:space="preserve">Материал стен</t>
  </si>
  <si>
    <t xml:space="preserve">Количество этажей</t>
  </si>
  <si>
    <t xml:space="preserve">Количество подъездов</t>
  </si>
  <si>
    <t xml:space="preserve">Общая площадь МКД, всего</t>
  </si>
  <si>
    <t xml:space="preserve">Площадь помещений МКД:</t>
  </si>
  <si>
    <t xml:space="preserve">Количество жителей, зарегистрированных в МКД на дату утверждения краткосрочного плана</t>
  </si>
  <si>
    <t xml:space="preserve">Стоимость капитального ремонта</t>
  </si>
  <si>
    <t xml:space="preserve">Удельная стоимость капитального ремонта 1 кв. м общей площади помещений МКД</t>
  </si>
  <si>
    <t xml:space="preserve">Предельная стоимость капитального ремонта 1 кв. м общей площади помещений МКД</t>
  </si>
  <si>
    <t xml:space="preserve">Плановая дата завершения работ</t>
  </si>
  <si>
    <t xml:space="preserve">ввода в эксплуатацию</t>
  </si>
  <si>
    <t xml:space="preserve">завершение последнего капитального ремонта</t>
  </si>
  <si>
    <t xml:space="preserve">всего:</t>
  </si>
  <si>
    <t xml:space="preserve">в том числе жилых помещений, находящихся в собственности граждан</t>
  </si>
  <si>
    <t xml:space="preserve">в том числе:</t>
  </si>
  <si>
    <t xml:space="preserve">за счет средств Фонда содействия реформированию жилищно-коммунального хозяйства</t>
  </si>
  <si>
    <t xml:space="preserve">за счет средств краевого бюджета </t>
  </si>
  <si>
    <t xml:space="preserve">за счет средств местного бюджета</t>
  </si>
  <si>
    <t xml:space="preserve">за счет средств собственников помещений в МКД</t>
  </si>
  <si>
    <t xml:space="preserve">иные источники</t>
  </si>
  <si>
    <t xml:space="preserve">кв.м</t>
  </si>
  <si>
    <t xml:space="preserve">чел.</t>
  </si>
  <si>
    <t xml:space="preserve">руб.</t>
  </si>
  <si>
    <t xml:space="preserve">руб./кв.м</t>
  </si>
  <si>
    <t xml:space="preserve">ИТОГО по Камчатскому краю на период 2014-2016 годы</t>
  </si>
  <si>
    <t xml:space="preserve">Х</t>
  </si>
  <si>
    <t xml:space="preserve">2014 год</t>
  </si>
  <si>
    <t xml:space="preserve">Итого по Камчатскому краю:</t>
  </si>
  <si>
    <t xml:space="preserve">1</t>
  </si>
  <si>
    <t xml:space="preserve">Быстринский муниципальный район</t>
  </si>
  <si>
    <t xml:space="preserve">1.1</t>
  </si>
  <si>
    <t xml:space="preserve">Эссовское сельское поселение</t>
  </si>
  <si>
    <t xml:space="preserve">1.1.1</t>
  </si>
  <si>
    <t xml:space="preserve">с. Эссо, ул. Комсомольская, д. 7</t>
  </si>
  <si>
    <t xml:space="preserve">деревянный, брусчатый</t>
  </si>
  <si>
    <t xml:space="preserve">2</t>
  </si>
  <si>
    <t xml:space="preserve">Вилючинский городской округ</t>
  </si>
  <si>
    <t xml:space="preserve">2.1</t>
  </si>
  <si>
    <t xml:space="preserve">г. Вилючинск, ул. Кронштадтская, д. 1</t>
  </si>
  <si>
    <t xml:space="preserve">блочный</t>
  </si>
  <si>
    <t xml:space="preserve">2.2</t>
  </si>
  <si>
    <t xml:space="preserve">г. Вилючинск, ул. Кронштадтская, д. 4</t>
  </si>
  <si>
    <t xml:space="preserve">2.3</t>
  </si>
  <si>
    <t xml:space="preserve">г. Вилючинск, ул. Кронштадтская, д. 6</t>
  </si>
  <si>
    <t xml:space="preserve">панельный</t>
  </si>
  <si>
    <t xml:space="preserve">2.4</t>
  </si>
  <si>
    <t xml:space="preserve">г. Вилючинск, ул. Кронштадтская, д. 8</t>
  </si>
  <si>
    <t xml:space="preserve">2.5</t>
  </si>
  <si>
    <t xml:space="preserve">г. Вилючинск, ул. Мира, д. 10</t>
  </si>
  <si>
    <t xml:space="preserve">2.6</t>
  </si>
  <si>
    <t xml:space="preserve">г. Вилючинск, ул. Мира, д. 4</t>
  </si>
  <si>
    <t xml:space="preserve">3</t>
  </si>
  <si>
    <t xml:space="preserve">Елизовский муниципальный район</t>
  </si>
  <si>
    <t xml:space="preserve">3.1</t>
  </si>
  <si>
    <t xml:space="preserve">Елизовское городское поселение</t>
  </si>
  <si>
    <t xml:space="preserve">3.1.1</t>
  </si>
  <si>
    <t xml:space="preserve">г. Елизово, ул. 40 лет Октября, д. 5</t>
  </si>
  <si>
    <t xml:space="preserve">3.1.2</t>
  </si>
  <si>
    <t xml:space="preserve">г. Елизово, ул. Беринга, д. 5</t>
  </si>
  <si>
    <t xml:space="preserve">3.1.3</t>
  </si>
  <si>
    <t xml:space="preserve">г. Елизово, ул. Весенняя, д. 1а</t>
  </si>
  <si>
    <t xml:space="preserve">3.1.4</t>
  </si>
  <si>
    <t xml:space="preserve">г. Елизово, ул. Взлетная, д. 6</t>
  </si>
  <si>
    <t xml:space="preserve">3.1.5</t>
  </si>
  <si>
    <t xml:space="preserve">г. Елизово,  ул. Виталия Кручины, д. 25/2</t>
  </si>
  <si>
    <t xml:space="preserve">3.1.6</t>
  </si>
  <si>
    <t xml:space="preserve">г. Елизово, ул. Виталия Кручины, д. 26</t>
  </si>
  <si>
    <t xml:space="preserve">3.1.7</t>
  </si>
  <si>
    <t xml:space="preserve">г. Елизово, ул. Виталия Кручины, д. 26а</t>
  </si>
  <si>
    <t xml:space="preserve">3.1.8</t>
  </si>
  <si>
    <t xml:space="preserve">г. Елизово, ул. Звездная, д. 4</t>
  </si>
  <si>
    <t xml:space="preserve">блочный, кирпичный</t>
  </si>
  <si>
    <t xml:space="preserve">3.1.9</t>
  </si>
  <si>
    <t xml:space="preserve">г. Елизово, ул. Красноярская, д. 2</t>
  </si>
  <si>
    <t xml:space="preserve">3.1.10</t>
  </si>
  <si>
    <t xml:space="preserve">г. Елизово, ул. Красноярская, д. 4</t>
  </si>
  <si>
    <t xml:space="preserve">3.1.11</t>
  </si>
  <si>
    <t xml:space="preserve">г. Елизово, ул. Крашенинникова, д. 10а</t>
  </si>
  <si>
    <t xml:space="preserve">3.1.12</t>
  </si>
  <si>
    <t xml:space="preserve">г. Елизово, ул. Лесная, д. 1а</t>
  </si>
  <si>
    <t xml:space="preserve">3.1.13</t>
  </si>
  <si>
    <t xml:space="preserve">г. Елизово, ул. Лесная, д. 1б</t>
  </si>
  <si>
    <t xml:space="preserve">3.2</t>
  </si>
  <si>
    <t xml:space="preserve">Корякское сельское поселение</t>
  </si>
  <si>
    <t xml:space="preserve">3.2.1</t>
  </si>
  <si>
    <t xml:space="preserve">с. Коряки, ул. Геологов, д. 5</t>
  </si>
  <si>
    <t xml:space="preserve">3.3</t>
  </si>
  <si>
    <t xml:space="preserve">Начикинское сельское поселение</t>
  </si>
  <si>
    <t xml:space="preserve">3.3.1</t>
  </si>
  <si>
    <t xml:space="preserve">п. Сокоч, ул. Лесная, д. 4</t>
  </si>
  <si>
    <t xml:space="preserve">3.4</t>
  </si>
  <si>
    <t xml:space="preserve">Николаевское  сельское поселение</t>
  </si>
  <si>
    <t xml:space="preserve">3.4.1</t>
  </si>
  <si>
    <t xml:space="preserve">с. Николаевка, ул. Советская, д. 32</t>
  </si>
  <si>
    <t xml:space="preserve">3.5</t>
  </si>
  <si>
    <t xml:space="preserve">Новоавачинское сельское поселение</t>
  </si>
  <si>
    <t xml:space="preserve">3.5.1</t>
  </si>
  <si>
    <t xml:space="preserve">п. Нагорный, ул. Юбилейная, д. 1</t>
  </si>
  <si>
    <t xml:space="preserve">3.5.2</t>
  </si>
  <si>
    <t xml:space="preserve">п. Новый, ул. Молодежная, д. 1</t>
  </si>
  <si>
    <t xml:space="preserve">3.6</t>
  </si>
  <si>
    <t xml:space="preserve">Новолесновское сельское поселение</t>
  </si>
  <si>
    <t xml:space="preserve">3.6.1</t>
  </si>
  <si>
    <t xml:space="preserve">п. Лесной, ул. Чапаева, д. 14</t>
  </si>
  <si>
    <t xml:space="preserve">3.7</t>
  </si>
  <si>
    <t xml:space="preserve">Паратунское сельское поселение</t>
  </si>
  <si>
    <t xml:space="preserve">3.7.1</t>
  </si>
  <si>
    <t xml:space="preserve">с. Паратунка, ул. Нагорная, д. 33</t>
  </si>
  <si>
    <t xml:space="preserve">3.8</t>
  </si>
  <si>
    <t xml:space="preserve">Пионерское сельское поселение</t>
  </si>
  <si>
    <t xml:space="preserve">3.8.1</t>
  </si>
  <si>
    <t xml:space="preserve">п. Пионерский, ул. В.Бонивура, д. 1</t>
  </si>
  <si>
    <t xml:space="preserve">3.8.2</t>
  </si>
  <si>
    <t xml:space="preserve">п. Пионерский, ул. В.Бонивура, д. 2</t>
  </si>
  <si>
    <t xml:space="preserve">3.8.3</t>
  </si>
  <si>
    <t xml:space="preserve">п. Пионерский, ул. В.Бонивура, д. 4</t>
  </si>
  <si>
    <t xml:space="preserve">3.8.4</t>
  </si>
  <si>
    <t xml:space="preserve">п. Пионерский, ул. В.Бонивура, д. 5</t>
  </si>
  <si>
    <t xml:space="preserve">3.8.5</t>
  </si>
  <si>
    <t xml:space="preserve">п. Пионерский, ул. Николая Коляды, д. 22</t>
  </si>
  <si>
    <t xml:space="preserve">3.9</t>
  </si>
  <si>
    <t xml:space="preserve">Раздольненское сельское поселение</t>
  </si>
  <si>
    <t xml:space="preserve">3.9.1</t>
  </si>
  <si>
    <t xml:space="preserve">п. Раздольный, пер. Рабочий, д. 6</t>
  </si>
  <si>
    <t xml:space="preserve">4</t>
  </si>
  <si>
    <t xml:space="preserve">Мильковский муниципальный район</t>
  </si>
  <si>
    <t xml:space="preserve">4.1</t>
  </si>
  <si>
    <t xml:space="preserve">Мильковское сельское поселение</t>
  </si>
  <si>
    <t xml:space="preserve">4.1.1</t>
  </si>
  <si>
    <t xml:space="preserve">с. Мильково, пер. Северный, д. 15</t>
  </si>
  <si>
    <t xml:space="preserve">4.1.2</t>
  </si>
  <si>
    <t xml:space="preserve">с. Мильково, ул. Лазо, д. 64а</t>
  </si>
  <si>
    <t xml:space="preserve">4.1.3</t>
  </si>
  <si>
    <t xml:space="preserve">с. Мильково, ул. Ленинская, д. 2а</t>
  </si>
  <si>
    <t xml:space="preserve">4.1.4</t>
  </si>
  <si>
    <t xml:space="preserve">с. Мильково, ул. Ленинская, д. 2б</t>
  </si>
  <si>
    <t xml:space="preserve">4.1.5</t>
  </si>
  <si>
    <t xml:space="preserve">с. Мильково, ул. Октябрьская, д. 15</t>
  </si>
  <si>
    <t xml:space="preserve">4.1.6</t>
  </si>
  <si>
    <t xml:space="preserve">с. Мильково, ул. Поротова, д. 13</t>
  </si>
  <si>
    <t xml:space="preserve">4.1.7</t>
  </si>
  <si>
    <t xml:space="preserve">с. Мильково, ул. Строительная, д. 35а</t>
  </si>
  <si>
    <t xml:space="preserve">4.1.8</t>
  </si>
  <si>
    <t xml:space="preserve">с. Мильково, ул. Школьная, д. 3</t>
  </si>
  <si>
    <t xml:space="preserve">4.1.9</t>
  </si>
  <si>
    <t xml:space="preserve">с. Пущино, ул. Солнечная, д. 5</t>
  </si>
  <si>
    <t xml:space="preserve">5</t>
  </si>
  <si>
    <t xml:space="preserve">Петропавловск-Камчатский городской округ</t>
  </si>
  <si>
    <t xml:space="preserve">5.1</t>
  </si>
  <si>
    <t xml:space="preserve">г. Петропавловск-Камчатский, пр-кт. 50 лет Октября, д. 10</t>
  </si>
  <si>
    <t xml:space="preserve">31.12.2014</t>
  </si>
  <si>
    <t xml:space="preserve">5.2</t>
  </si>
  <si>
    <t xml:space="preserve">г. Петропавловск-Камчатский, пр-кт. 50 лет Октября, д. 13а</t>
  </si>
  <si>
    <t xml:space="preserve">5.3</t>
  </si>
  <si>
    <t xml:space="preserve">г. Петропавловск-Камчатский, пр-кт. 50 лет Октября, д. 31</t>
  </si>
  <si>
    <t xml:space="preserve">31.12.2015</t>
  </si>
  <si>
    <t xml:space="preserve">5.4</t>
  </si>
  <si>
    <t xml:space="preserve">г. Петропавловск-Камчатский, пр-кт. 50 лет Октября, д. 4/2</t>
  </si>
  <si>
    <t xml:space="preserve">5.5</t>
  </si>
  <si>
    <t xml:space="preserve">г. Петропавловск-Камчатский, пр-кт. Победы, д. 10</t>
  </si>
  <si>
    <t xml:space="preserve">5.6</t>
  </si>
  <si>
    <t xml:space="preserve">г. Петропавловск-Камчатский, ул. Автомобилистов, д. 14</t>
  </si>
  <si>
    <t xml:space="preserve">5.7</t>
  </si>
  <si>
    <t xml:space="preserve">г. Петропавловск-Камчатский, ул. Автомобилистов, д. 37</t>
  </si>
  <si>
    <t xml:space="preserve">5.8</t>
  </si>
  <si>
    <t xml:space="preserve">г. Петропавловск-Камчатский, ул. Академика Королева, д. 29</t>
  </si>
  <si>
    <t xml:space="preserve">5.9</t>
  </si>
  <si>
    <t xml:space="preserve">г. Петропавловск-Камчатский, ул. Академика Королева, д. 39</t>
  </si>
  <si>
    <t xml:space="preserve">5.10</t>
  </si>
  <si>
    <t xml:space="preserve">г. Петропавловск-Камчатский, ул. Академика Королева, д. 49</t>
  </si>
  <si>
    <t xml:space="preserve">5.11</t>
  </si>
  <si>
    <t xml:space="preserve">г. Петропавловск-Камчатский, ул. Академика Курчатова, д. 35</t>
  </si>
  <si>
    <t xml:space="preserve">5.12</t>
  </si>
  <si>
    <t xml:space="preserve">г. Петропавловск-Камчатский, ул. Атласова, д. 22</t>
  </si>
  <si>
    <t xml:space="preserve">5.13</t>
  </si>
  <si>
    <t xml:space="preserve">г. Петропавловск-Камчатский, ул. Атласова, д. 22а</t>
  </si>
  <si>
    <t xml:space="preserve">5.14</t>
  </si>
  <si>
    <t xml:space="preserve">г. Петропавловск-Камчатский, ул. Батарейная, д. 4</t>
  </si>
  <si>
    <t xml:space="preserve">5.15</t>
  </si>
  <si>
    <t xml:space="preserve">г. Петропавловск-Камчатский, ул. Батарейная, д. 6</t>
  </si>
  <si>
    <t xml:space="preserve">5.16</t>
  </si>
  <si>
    <t xml:space="preserve">г. Петропавловск-Камчатский, ул. Батарейная, д. 7</t>
  </si>
  <si>
    <t xml:space="preserve">5.17</t>
  </si>
  <si>
    <t xml:space="preserve">г. Петропавловск-Камчатский, ул. Батарейная, д. 8</t>
  </si>
  <si>
    <t xml:space="preserve">5.18</t>
  </si>
  <si>
    <t xml:space="preserve">г. Петропавловск-Камчатский, ул. Владивостокская, д. 43</t>
  </si>
  <si>
    <t xml:space="preserve">5.19</t>
  </si>
  <si>
    <t xml:space="preserve">г. Петропавловск-Камчатский, ул. Владивостокская, д. 45</t>
  </si>
  <si>
    <t xml:space="preserve">5.20</t>
  </si>
  <si>
    <t xml:space="preserve">г. Петропавловск-Камчатский, ул. Звездная, д. 4</t>
  </si>
  <si>
    <t xml:space="preserve">5.21</t>
  </si>
  <si>
    <t xml:space="preserve">г. Петропавловск-Камчатский, ул. Звездная, д. 5</t>
  </si>
  <si>
    <t xml:space="preserve">5.22</t>
  </si>
  <si>
    <t xml:space="preserve">г. Петропавловск-Камчатский, ул. Звездная, д. 7</t>
  </si>
  <si>
    <t xml:space="preserve">5.23</t>
  </si>
  <si>
    <t xml:space="preserve">г. Петропавловск-Камчатский, ул. Космонавтов, д. 53</t>
  </si>
  <si>
    <t xml:space="preserve">5.24</t>
  </si>
  <si>
    <t xml:space="preserve">г. Петропавловск-Камчатский, ул. Обороны 1854 года, д. 16</t>
  </si>
  <si>
    <t xml:space="preserve">5.25</t>
  </si>
  <si>
    <t xml:space="preserve">г. Петропавловск-Камчатский, ул. Океанская, д. 121/2</t>
  </si>
  <si>
    <t xml:space="preserve">5.26</t>
  </si>
  <si>
    <t xml:space="preserve">г. Петропавловск-Камчатский, ул. Океанская, д. 79</t>
  </si>
  <si>
    <t xml:space="preserve">5.27</t>
  </si>
  <si>
    <t xml:space="preserve">г. Петропавловск-Камчатский, ул. Океанская, д. 94</t>
  </si>
  <si>
    <t xml:space="preserve">5.28</t>
  </si>
  <si>
    <t xml:space="preserve">г. Петропавловск-Камчатский, ул. Пономарева, д. 29</t>
  </si>
  <si>
    <t xml:space="preserve">5.29</t>
  </si>
  <si>
    <t xml:space="preserve">г. Петропавловск-Камчатский, ул. Советская, д. 20</t>
  </si>
  <si>
    <t xml:space="preserve">6</t>
  </si>
  <si>
    <t xml:space="preserve">Соболевский муниципальный район</t>
  </si>
  <si>
    <t xml:space="preserve">6.1</t>
  </si>
  <si>
    <t xml:space="preserve">Соболевское сельское поселение</t>
  </si>
  <si>
    <t xml:space="preserve">6.1.1</t>
  </si>
  <si>
    <t xml:space="preserve">с. Соболево, ул. Заречная, д. 2а</t>
  </si>
  <si>
    <t xml:space="preserve">6.1.2</t>
  </si>
  <si>
    <t xml:space="preserve">с. Соболево, ул. Заречная, д. 2б</t>
  </si>
  <si>
    <t xml:space="preserve">7</t>
  </si>
  <si>
    <t xml:space="preserve">Усть-Большерецкий муниципальный район</t>
  </si>
  <si>
    <t xml:space="preserve">7.1</t>
  </si>
  <si>
    <t xml:space="preserve">Апачинское сельское поселение</t>
  </si>
  <si>
    <t xml:space="preserve">7.1.1</t>
  </si>
  <si>
    <t xml:space="preserve">с. Апача, ул. Юбилейная, д. 5</t>
  </si>
  <si>
    <t xml:space="preserve">7.2</t>
  </si>
  <si>
    <t xml:space="preserve">Октябрьское городское поселение</t>
  </si>
  <si>
    <t xml:space="preserve">7.2.1</t>
  </si>
  <si>
    <t xml:space="preserve">п. Октябрьский, ул. Комсомольская, д. 11</t>
  </si>
  <si>
    <t xml:space="preserve">7.3</t>
  </si>
  <si>
    <t xml:space="preserve">Усть-Большерецкое сельское поселение</t>
  </si>
  <si>
    <t xml:space="preserve">7.3.1</t>
  </si>
  <si>
    <t xml:space="preserve">с. Усть-Большерецк, ул. Бочкарева, д. 16</t>
  </si>
  <si>
    <t xml:space="preserve">8</t>
  </si>
  <si>
    <t xml:space="preserve">Усть-Камчатский муниципальный район</t>
  </si>
  <si>
    <t xml:space="preserve">8.1</t>
  </si>
  <si>
    <t xml:space="preserve">Ключевское сельское поселение</t>
  </si>
  <si>
    <t xml:space="preserve">8.1.1</t>
  </si>
  <si>
    <t xml:space="preserve">п. Ключи, ул. Красноармейская, д. 3</t>
  </si>
  <si>
    <t xml:space="preserve">8.2</t>
  </si>
  <si>
    <t xml:space="preserve">Усть-Камчатское сельское поселение</t>
  </si>
  <si>
    <t xml:space="preserve">8.2.1</t>
  </si>
  <si>
    <t xml:space="preserve">п. Усть-Камчатск, ул. Горького, д. 49</t>
  </si>
  <si>
    <t xml:space="preserve">8.2.2</t>
  </si>
  <si>
    <t xml:space="preserve">п. Усть-Камчатск, ул. Лазо, д. 27</t>
  </si>
  <si>
    <t xml:space="preserve">8.2.3</t>
  </si>
  <si>
    <t xml:space="preserve">п. Усть-Камчатск, ул. Лазо, д. 33</t>
  </si>
  <si>
    <t xml:space="preserve">2014 - 2015 год</t>
  </si>
  <si>
    <t xml:space="preserve">Алеутский муниципальный район</t>
  </si>
  <si>
    <t xml:space="preserve">Никольское сельское поселение</t>
  </si>
  <si>
    <t xml:space="preserve">с Никольское ул 50 лет Октября д.10</t>
  </si>
  <si>
    <t xml:space="preserve">деревянный</t>
  </si>
  <si>
    <t xml:space="preserve">2.1.1</t>
  </si>
  <si>
    <t xml:space="preserve">с. Эссо, ул. Нагорная, д. 50</t>
  </si>
  <si>
    <t xml:space="preserve">с. Николаевка, ул. Советская, д. 31</t>
  </si>
  <si>
    <t xml:space="preserve">с. Николаевка, ул. Советская, д. 45</t>
  </si>
  <si>
    <t xml:space="preserve">п Лесной ул Школьная д.2</t>
  </si>
  <si>
    <t xml:space="preserve">Блочный</t>
  </si>
  <si>
    <t xml:space="preserve">3.2.2</t>
  </si>
  <si>
    <t xml:space="preserve">п Лесной ул Чапаева д.14</t>
  </si>
  <si>
    <t xml:space="preserve">с. Соболево, ул. Заречная, д. 2г</t>
  </si>
  <si>
    <t xml:space="preserve">с. Соболево, ул. Комсомольска, д. 36</t>
  </si>
  <si>
    <t xml:space="preserve">5.1.1</t>
  </si>
  <si>
    <t xml:space="preserve">п. Усть-Камчатск, ул. Ленина, д. 64</t>
  </si>
  <si>
    <t xml:space="preserve">2015 год</t>
  </si>
  <si>
    <t xml:space="preserve">с. Эссо, ул. Комсомольская, д. 5</t>
  </si>
  <si>
    <t xml:space="preserve">г. Вилючинск, ул. Вилкова, д. 33</t>
  </si>
  <si>
    <t xml:space="preserve">2.1.2</t>
  </si>
  <si>
    <t xml:space="preserve">2.1.3</t>
  </si>
  <si>
    <t xml:space="preserve">г. Вилючинск, ул. Кронштадтская, д. 3</t>
  </si>
  <si>
    <t xml:space="preserve">2.1.4</t>
  </si>
  <si>
    <t xml:space="preserve">2.1.5</t>
  </si>
  <si>
    <t xml:space="preserve">г. Вилючинск, ул. Кронштадтская, д. 9</t>
  </si>
  <si>
    <t xml:space="preserve">2.1.6</t>
  </si>
  <si>
    <t xml:space="preserve">г. Вилючинск, ул. Мира, д. 11</t>
  </si>
  <si>
    <t xml:space="preserve">2.1.7</t>
  </si>
  <si>
    <t xml:space="preserve">г. Вилючинск, ул. Мира, д. 12</t>
  </si>
  <si>
    <t xml:space="preserve">2.1.8</t>
  </si>
  <si>
    <t xml:space="preserve">г. Вилючинск, ул. Мира, д. 17</t>
  </si>
  <si>
    <t xml:space="preserve">2.1.9</t>
  </si>
  <si>
    <t xml:space="preserve">г. Вилючинск, ул. Нахимова, д. 30</t>
  </si>
  <si>
    <t xml:space="preserve">2.1.10</t>
  </si>
  <si>
    <t xml:space="preserve">г. Вилючинск, ул. Нахимова, д. 32</t>
  </si>
  <si>
    <t xml:space="preserve">Городской округ поселок Палана</t>
  </si>
  <si>
    <t xml:space="preserve">п. Палана, ул. имени Владимира Ильича Ленина, д. 10</t>
  </si>
  <si>
    <t xml:space="preserve">п. Палана, ул. Обухова, д. 11</t>
  </si>
  <si>
    <t xml:space="preserve">п. Палана, ул. Обухова, д. 15</t>
  </si>
  <si>
    <t xml:space="preserve">п. Палана, ул. Обухова, д. 17</t>
  </si>
  <si>
    <t xml:space="preserve">п. Палана, ул. Обухова, д. 21</t>
  </si>
  <si>
    <t xml:space="preserve">п. Палана, ул. Обухова, д. 23</t>
  </si>
  <si>
    <t xml:space="preserve">п. Палана, ул. Обухова, д. 29</t>
  </si>
  <si>
    <t xml:space="preserve">п. Палана, ул. Обухова, д. 3</t>
  </si>
  <si>
    <t xml:space="preserve">Вулканное городское поселение</t>
  </si>
  <si>
    <t xml:space="preserve">рп. Вулканный, ул. Центральная, д. 20</t>
  </si>
  <si>
    <t xml:space="preserve">рп. Вулканный, ул. Центральная, д. 22</t>
  </si>
  <si>
    <t xml:space="preserve">4.2</t>
  </si>
  <si>
    <t xml:space="preserve">4.2.1</t>
  </si>
  <si>
    <t xml:space="preserve">г. Елизово, пер. Радужный, д. 1</t>
  </si>
  <si>
    <t xml:space="preserve">4.2.2</t>
  </si>
  <si>
    <t xml:space="preserve">г. Елизово, ул. 40 лет Октября, д. 11</t>
  </si>
  <si>
    <t xml:space="preserve">4.2.3</t>
  </si>
  <si>
    <t xml:space="preserve">г. Елизово, ул. 40 лет Октября, д. 3</t>
  </si>
  <si>
    <t xml:space="preserve">4.2.4</t>
  </si>
  <si>
    <t xml:space="preserve">г. Елизово, ул. Беринга, д. 4</t>
  </si>
  <si>
    <t xml:space="preserve">4.2.5</t>
  </si>
  <si>
    <t xml:space="preserve">г. Елизово, ул. Виталия Кручины, д. 25/2</t>
  </si>
  <si>
    <t xml:space="preserve">4.2.6</t>
  </si>
  <si>
    <t xml:space="preserve">4.2.7</t>
  </si>
  <si>
    <t xml:space="preserve">г. Елизово, ул. Взлетная, д. 4</t>
  </si>
  <si>
    <t xml:space="preserve">4.2.8</t>
  </si>
  <si>
    <t xml:space="preserve">г. Елизово, ул. Взлетная, д. 5</t>
  </si>
  <si>
    <t xml:space="preserve">4.2.9</t>
  </si>
  <si>
    <t xml:space="preserve">г. Елизово, ул. Дальневосточная, д. 12</t>
  </si>
  <si>
    <t xml:space="preserve">4.2.10</t>
  </si>
  <si>
    <t xml:space="preserve">г. Елизово, ул. Завойко, д. 63</t>
  </si>
  <si>
    <t xml:space="preserve">4.2.11</t>
  </si>
  <si>
    <t xml:space="preserve">г. Елизово, ул. Звездная, д. 7</t>
  </si>
  <si>
    <t xml:space="preserve">4.2.12</t>
  </si>
  <si>
    <t xml:space="preserve">г. Елизово, ул. Звездная, д. 8</t>
  </si>
  <si>
    <t xml:space="preserve">4.2.13</t>
  </si>
  <si>
    <t xml:space="preserve">г. Елизово, ул. Инженерная, д. 14</t>
  </si>
  <si>
    <t xml:space="preserve">4.2.14</t>
  </si>
  <si>
    <t xml:space="preserve">4.2.15</t>
  </si>
  <si>
    <t xml:space="preserve">г. Елизово, ул. Ларина, д. 2</t>
  </si>
  <si>
    <t xml:space="preserve">4.2.16</t>
  </si>
  <si>
    <t xml:space="preserve">г. Елизово, ул. Ленина, д. 15</t>
  </si>
  <si>
    <t xml:space="preserve">4.2.17</t>
  </si>
  <si>
    <t xml:space="preserve">г. Елизово, ул. Ленина, д. 31</t>
  </si>
  <si>
    <t xml:space="preserve">4.2.18</t>
  </si>
  <si>
    <t xml:space="preserve">г. Елизово, ул. Мирная, д. 18</t>
  </si>
  <si>
    <t xml:space="preserve">4.2.19</t>
  </si>
  <si>
    <t xml:space="preserve">г. Елизово, ул. Рябикова, д. 49</t>
  </si>
  <si>
    <t xml:space="preserve">4.2.20</t>
  </si>
  <si>
    <t xml:space="preserve">г. Елизово, ул. Рябикова, д. 51а</t>
  </si>
  <si>
    <t xml:space="preserve">4.2.21</t>
  </si>
  <si>
    <t xml:space="preserve">г. Елизово, ул. Рябикова, д. 57</t>
  </si>
  <si>
    <t xml:space="preserve">4.2.22</t>
  </si>
  <si>
    <t xml:space="preserve">г. Елизово, ул. Санаторная, д. 6</t>
  </si>
  <si>
    <t xml:space="preserve">4.2.23</t>
  </si>
  <si>
    <t xml:space="preserve">г. Елизово, ул. Соловьева, д. 1</t>
  </si>
  <si>
    <t xml:space="preserve">4.2.24</t>
  </si>
  <si>
    <t xml:space="preserve">г. Елизово, ул. Школьная, д. 10</t>
  </si>
  <si>
    <t xml:space="preserve">4.2.25</t>
  </si>
  <si>
    <t xml:space="preserve">г. Елизово, ул. Школьная, д. 11</t>
  </si>
  <si>
    <t xml:space="preserve">4.2.26</t>
  </si>
  <si>
    <t xml:space="preserve">г. Елизово, ул. Школьная, д. 13</t>
  </si>
  <si>
    <t xml:space="preserve">4.2.27</t>
  </si>
  <si>
    <t xml:space="preserve">г. Елизово, ул. Школьная, д. 1а</t>
  </si>
  <si>
    <t xml:space="preserve">4.2.28</t>
  </si>
  <si>
    <t xml:space="preserve">г. Елизово, ул. Школьная, д. 5</t>
  </si>
  <si>
    <t xml:space="preserve">4.2.29</t>
  </si>
  <si>
    <t xml:space="preserve">г. Елизово, ул. Школьная, д. 5/1</t>
  </si>
  <si>
    <t xml:space="preserve">4.2.30</t>
  </si>
  <si>
    <t xml:space="preserve">г. Елизово, ул. Школьная, д. 6</t>
  </si>
  <si>
    <t xml:space="preserve">4.2.31</t>
  </si>
  <si>
    <t xml:space="preserve">г. Елизово, ул. Школьная, д. 8</t>
  </si>
  <si>
    <t xml:space="preserve">4.2.33</t>
  </si>
  <si>
    <t xml:space="preserve">г. Елизово, ул. Школьная, д. 9</t>
  </si>
  <si>
    <t xml:space="preserve">4.3</t>
  </si>
  <si>
    <t xml:space="preserve">4.3.1</t>
  </si>
  <si>
    <t xml:space="preserve">4.3.2</t>
  </si>
  <si>
    <t xml:space="preserve">с. Коряки, ул. Геологов, д. 12</t>
  </si>
  <si>
    <t xml:space="preserve">4.3.3</t>
  </si>
  <si>
    <t xml:space="preserve">п. Зеленый, ул. Юбилейная, д. 12</t>
  </si>
  <si>
    <t xml:space="preserve">4.4</t>
  </si>
  <si>
    <t xml:space="preserve">4.4.1</t>
  </si>
  <si>
    <t xml:space="preserve">п. Сокоч, ул. Юбилейная, д. 5</t>
  </si>
  <si>
    <t xml:space="preserve">4.5</t>
  </si>
  <si>
    <t xml:space="preserve">4.5.1</t>
  </si>
  <si>
    <t xml:space="preserve">с. Николаевка, ул. Советская, д. 24</t>
  </si>
  <si>
    <t xml:space="preserve">4.5.2</t>
  </si>
  <si>
    <t xml:space="preserve">с. Николаевка, ул. Советская, д. 25</t>
  </si>
  <si>
    <t xml:space="preserve">крупно-блочный</t>
  </si>
  <si>
    <t xml:space="preserve">4.6</t>
  </si>
  <si>
    <t xml:space="preserve">4.6.1</t>
  </si>
  <si>
    <t xml:space="preserve">п. Нагорный, ул. Совхозная, д. 19</t>
  </si>
  <si>
    <t xml:space="preserve">4.6.2</t>
  </si>
  <si>
    <t xml:space="preserve">п. Новый, ул. Молодежная, д. 22</t>
  </si>
  <si>
    <t xml:space="preserve">4.7</t>
  </si>
  <si>
    <t xml:space="preserve">4.7.1</t>
  </si>
  <si>
    <t xml:space="preserve">п. Лесной, ул. Октябрьская, д. 1</t>
  </si>
  <si>
    <t xml:space="preserve">4.8</t>
  </si>
  <si>
    <t xml:space="preserve">4.9</t>
  </si>
  <si>
    <t xml:space="preserve">4.9.1</t>
  </si>
  <si>
    <t xml:space="preserve">п. Пионерский, ул. Зеленая, д. 2а</t>
  </si>
  <si>
    <t xml:space="preserve">4.10</t>
  </si>
  <si>
    <t xml:space="preserve">4.10.1</t>
  </si>
  <si>
    <t xml:space="preserve">п. Раздольный, ул. Лесная, д. 10</t>
  </si>
  <si>
    <t xml:space="preserve">4.10.2</t>
  </si>
  <si>
    <t xml:space="preserve">п. Раздольный, ул. Лесная, д. 6</t>
  </si>
  <si>
    <t xml:space="preserve">4.10.3</t>
  </si>
  <si>
    <t xml:space="preserve">п. Раздольный, ул. Советская, д. 6</t>
  </si>
  <si>
    <t xml:space="preserve">Карагинский муниципальный район</t>
  </si>
  <si>
    <t xml:space="preserve">Городское поселение посёлок Оссора</t>
  </si>
  <si>
    <t xml:space="preserve">ул. Лукашевского, д. 13</t>
  </si>
  <si>
    <t xml:space="preserve">5.1.2</t>
  </si>
  <si>
    <t xml:space="preserve">ул. Лукашевского, д. 71</t>
  </si>
  <si>
    <t xml:space="preserve">Сельское поселение село Тымлат</t>
  </si>
  <si>
    <t xml:space="preserve">5.2.1</t>
  </si>
  <si>
    <t xml:space="preserve">с. Тымлат, ул. Комарова, д. 14</t>
  </si>
  <si>
    <t xml:space="preserve">с. Мильково, пер. Больничный, д. 5</t>
  </si>
  <si>
    <t xml:space="preserve">с. Мильково, ул. Базовая, д. 4</t>
  </si>
  <si>
    <t xml:space="preserve">6.1.3</t>
  </si>
  <si>
    <t xml:space="preserve">6.1.4</t>
  </si>
  <si>
    <t xml:space="preserve">с. Мильково, ул. Партизанская, д. 44</t>
  </si>
  <si>
    <t xml:space="preserve">6.1.5</t>
  </si>
  <si>
    <t xml:space="preserve">с. Мильково, ул. Победы, д. 6</t>
  </si>
  <si>
    <t xml:space="preserve">6.1.6</t>
  </si>
  <si>
    <t xml:space="preserve">с. Мильково, ул. Строительная, д. 32</t>
  </si>
  <si>
    <t xml:space="preserve">6.1.7</t>
  </si>
  <si>
    <t xml:space="preserve">с. Мильково, ул. Школьная, д. 1</t>
  </si>
  <si>
    <t xml:space="preserve">6.1.8</t>
  </si>
  <si>
    <t xml:space="preserve">с. Мильково, ул. Школьная, д. 5</t>
  </si>
  <si>
    <t xml:space="preserve">Олюторский муниципальный район</t>
  </si>
  <si>
    <t xml:space="preserve">Сельское поселение село Апука</t>
  </si>
  <si>
    <t xml:space="preserve">с. Апука, ул. Морская, д. 3</t>
  </si>
  <si>
    <t xml:space="preserve">Сельское поселение село Ачайваям</t>
  </si>
  <si>
    <t xml:space="preserve">с. Ачайваям, ул. Каюю, д. 39</t>
  </si>
  <si>
    <t xml:space="preserve">Сельское поселение село Средние Пахачи</t>
  </si>
  <si>
    <t xml:space="preserve">с. Средние Пахачи, пер. Рябиновый, д. 41</t>
  </si>
  <si>
    <t xml:space="preserve">7.4</t>
  </si>
  <si>
    <t xml:space="preserve">Сельское поселение село Тиличики</t>
  </si>
  <si>
    <t xml:space="preserve">7.4.1</t>
  </si>
  <si>
    <t xml:space="preserve">с. Тиличики, ул. Зеленая, д. 10а</t>
  </si>
  <si>
    <t xml:space="preserve">7.4.2</t>
  </si>
  <si>
    <t xml:space="preserve">с. Тиличики, ул. Набережная, д. 9</t>
  </si>
  <si>
    <t xml:space="preserve">7.5</t>
  </si>
  <si>
    <t xml:space="preserve">Сельское поселение село Хаилино</t>
  </si>
  <si>
    <t xml:space="preserve">7.5.1</t>
  </si>
  <si>
    <t xml:space="preserve">с. Хаилино, ул. Центральная д. 7а</t>
  </si>
  <si>
    <t xml:space="preserve">г. Петропавловск-Камчатский, б-р. Рыбацкой Славы, д. 13</t>
  </si>
  <si>
    <t xml:space="preserve">8.1.2</t>
  </si>
  <si>
    <t xml:space="preserve">г. Петропавловск-Камчатский, пр-кт. 50 лет Октября, д. 12</t>
  </si>
  <si>
    <t xml:space="preserve">8.1.3</t>
  </si>
  <si>
    <t xml:space="preserve">г. Петропавловск-Камчатский, пр-кт. 50 лет Октября, д. 13</t>
  </si>
  <si>
    <t xml:space="preserve">8.1.4</t>
  </si>
  <si>
    <t xml:space="preserve">г. Петропавловск-Камчатский, пр-кт. 50 лет Октября, д. 14</t>
  </si>
  <si>
    <t xml:space="preserve">8.1.5</t>
  </si>
  <si>
    <t xml:space="preserve">г. Петропавловск-Камчатский, пр-кт. 50 лет Октября, д. 15/2</t>
  </si>
  <si>
    <t xml:space="preserve">8.1.6</t>
  </si>
  <si>
    <t xml:space="preserve">г. Петропавловск-Камчатский, пр-кт. 50 лет Октября, д. 15/3</t>
  </si>
  <si>
    <t xml:space="preserve">8.1.7</t>
  </si>
  <si>
    <t xml:space="preserve">г. Петропавловск-Камчатский, пр-кт. 50 лет Октября, д. 18/2</t>
  </si>
  <si>
    <t xml:space="preserve">8.1.8</t>
  </si>
  <si>
    <t xml:space="preserve">г. Петропавловск-Камчатский, пр-кт. 50 лет Октября, д. 20/1</t>
  </si>
  <si>
    <t xml:space="preserve">8.1.9</t>
  </si>
  <si>
    <t xml:space="preserve">г. Петропавловск-Камчатский, пр-кт. 50 лет Октября, д. 27</t>
  </si>
  <si>
    <t xml:space="preserve">8.1.10</t>
  </si>
  <si>
    <t xml:space="preserve">8.1.11</t>
  </si>
  <si>
    <t xml:space="preserve">г. Петропавловск-Камчатский, пр-кт. 50 лет Октября, д. 5/1</t>
  </si>
  <si>
    <t xml:space="preserve">8.1.12</t>
  </si>
  <si>
    <t xml:space="preserve">г. Петропавловск-Камчатский, пр-кт. 50 лет Октября, д. 6</t>
  </si>
  <si>
    <t xml:space="preserve">8.1.13</t>
  </si>
  <si>
    <t xml:space="preserve">г. Петропавловск-Камчатский, пр-кт. 50 лет Октября, д. 8</t>
  </si>
  <si>
    <t xml:space="preserve">8.1.14</t>
  </si>
  <si>
    <t xml:space="preserve">г. Петропавловск-Камчатский, пр-кт. 50 лет Октября, д. 9</t>
  </si>
  <si>
    <t xml:space="preserve">8.1.15</t>
  </si>
  <si>
    <t xml:space="preserve">г. Петропавловск-Камчатский, пр-кт. 50 лет Октября, д. 9/3</t>
  </si>
  <si>
    <t xml:space="preserve">8.1.16</t>
  </si>
  <si>
    <t xml:space="preserve">г. Петропавловск-Камчатский, пр-кт. 50 лет Октября, д. 9/5</t>
  </si>
  <si>
    <t xml:space="preserve">8.1.17</t>
  </si>
  <si>
    <t xml:space="preserve">г. Петропавловск-Камчатский, пр-кт. 50 лет Октября, д. 9/6</t>
  </si>
  <si>
    <t xml:space="preserve">8.1.18</t>
  </si>
  <si>
    <t xml:space="preserve">г. Петропавловск-Камчатский, пр-кт. 50 лет Октября, д. 9/7</t>
  </si>
  <si>
    <t xml:space="preserve">8.1.19</t>
  </si>
  <si>
    <t xml:space="preserve">г. Петропавловск-Камчатский, пр-кт. Карла Маркса, д. 9</t>
  </si>
  <si>
    <t xml:space="preserve">8.1.20</t>
  </si>
  <si>
    <t xml:space="preserve">г. Петропавловск-Камчатский, пр-кт. Победы, д. 3</t>
  </si>
  <si>
    <t xml:space="preserve">8.1.21</t>
  </si>
  <si>
    <t xml:space="preserve">г. Петропавловск-Камчатский, пр-кт. Победы, д. 5</t>
  </si>
  <si>
    <t xml:space="preserve">8.1.22</t>
  </si>
  <si>
    <t xml:space="preserve">г. Петропавловск-Камчатский, пр-кт. Победы, д. 7</t>
  </si>
  <si>
    <t xml:space="preserve">8.1.23</t>
  </si>
  <si>
    <t xml:space="preserve">г. Петропавловск-Камчатский, пр-кт. Рыбаков, д. 3</t>
  </si>
  <si>
    <t xml:space="preserve">31.12.2016</t>
  </si>
  <si>
    <t xml:space="preserve">8.1.24</t>
  </si>
  <si>
    <t xml:space="preserve">г. Петропавловск-Камчатский, ул. Автомобилистов, д. 14/1</t>
  </si>
  <si>
    <t xml:space="preserve">8.1.25</t>
  </si>
  <si>
    <t xml:space="preserve">г. Петропавловск-Камчатский, ул. Автомобилистов, д. 16</t>
  </si>
  <si>
    <t xml:space="preserve">8.1.26</t>
  </si>
  <si>
    <t xml:space="preserve">8.1.27</t>
  </si>
  <si>
    <t xml:space="preserve">8.1.28</t>
  </si>
  <si>
    <t xml:space="preserve">г. Петропавловск-Камчатский, ул. Арсеньева, д. 8</t>
  </si>
  <si>
    <t xml:space="preserve">8.1.29</t>
  </si>
  <si>
    <t xml:space="preserve">г. Петропавловск-Камчатский, ул. Арсеньева, д. 8а</t>
  </si>
  <si>
    <t xml:space="preserve">8.1.30</t>
  </si>
  <si>
    <t xml:space="preserve">г. Петропавловск-Камчатский, ул. Бохняка, д. 25</t>
  </si>
  <si>
    <t xml:space="preserve">8.1.31</t>
  </si>
  <si>
    <t xml:space="preserve">г. Петропавловск-Камчатский, ул. Бохняка, д. 3</t>
  </si>
  <si>
    <t xml:space="preserve">8.1.32</t>
  </si>
  <si>
    <t xml:space="preserve">г. Петропавловск-Камчатский, ул. Владивостокская, д. 17</t>
  </si>
  <si>
    <t xml:space="preserve">8.1.33</t>
  </si>
  <si>
    <t xml:space="preserve">г. Петропавловск-Камчатский, ул. Владивостокская, д. 19</t>
  </si>
  <si>
    <t xml:space="preserve">8.1.34</t>
  </si>
  <si>
    <t xml:space="preserve">г. Петропавловск-Камчатский, ул. Владивостокская, д. 4</t>
  </si>
  <si>
    <t xml:space="preserve">8.1.35</t>
  </si>
  <si>
    <t xml:space="preserve">г. Петропавловск-Камчатский, ул. Владивостокская, д. 41</t>
  </si>
  <si>
    <t xml:space="preserve">8.1.36</t>
  </si>
  <si>
    <t xml:space="preserve">г. Петропавловск-Камчатский, ул. Гастелло, д. 5</t>
  </si>
  <si>
    <t xml:space="preserve">8.1.37</t>
  </si>
  <si>
    <t xml:space="preserve">г. Петропавловск-Камчатский, ул. Горького, д. 10</t>
  </si>
  <si>
    <t xml:space="preserve">8.1.38</t>
  </si>
  <si>
    <t xml:space="preserve">г. Петропавловск-Камчатский, ул. Горького, д. 12</t>
  </si>
  <si>
    <t xml:space="preserve">8.1.39</t>
  </si>
  <si>
    <t xml:space="preserve">г. Петропавловск-Камчатский, ул. Горького, д. 14</t>
  </si>
  <si>
    <t xml:space="preserve">8.1.40</t>
  </si>
  <si>
    <t xml:space="preserve">г. Петропавловск-Камчатский, ул. Горького, д. 15</t>
  </si>
  <si>
    <t xml:space="preserve">8.1.41</t>
  </si>
  <si>
    <t xml:space="preserve">г. Петропавловск-Камчатский, ул. Горького, д. 16</t>
  </si>
  <si>
    <t xml:space="preserve">8.1.42</t>
  </si>
  <si>
    <t xml:space="preserve">г. Петропавловск-Камчатский, ул. Давыдова, д. 21</t>
  </si>
  <si>
    <t xml:space="preserve">8.1.43</t>
  </si>
  <si>
    <t xml:space="preserve">г. Петропавловск-Камчатский, ул. Дальняя, д. 32</t>
  </si>
  <si>
    <t xml:space="preserve">8.1.44</t>
  </si>
  <si>
    <t xml:space="preserve">г. Петропавловск-Камчатский, ул. Заводская, д. 10а</t>
  </si>
  <si>
    <t xml:space="preserve">8.1.45</t>
  </si>
  <si>
    <t xml:space="preserve">г. Петропавловск-Камчатский, ул. Заводская, д. 17</t>
  </si>
  <si>
    <t xml:space="preserve">8.1.46</t>
  </si>
  <si>
    <t xml:space="preserve">г. Петропавловск-Камчатский, ул. Заводская, д. 8а</t>
  </si>
  <si>
    <t xml:space="preserve">8.1.47</t>
  </si>
  <si>
    <t xml:space="preserve">8.1.48</t>
  </si>
  <si>
    <t xml:space="preserve">г. Петропавловск-Камчатский, ул. Звездная, д. 6</t>
  </si>
  <si>
    <t xml:space="preserve">8.1.49</t>
  </si>
  <si>
    <t xml:space="preserve">8.1.50</t>
  </si>
  <si>
    <t xml:space="preserve">г. Петропавловск-Камчатский, ул. Индустриальная, д. 7</t>
  </si>
  <si>
    <t xml:space="preserve">8.1.51</t>
  </si>
  <si>
    <t xml:space="preserve">г. Петропавловск-Камчатский, ул. Карбышева, д. 2</t>
  </si>
  <si>
    <t xml:space="preserve">8.1.52</t>
  </si>
  <si>
    <t xml:space="preserve">г. Петропавловск-Камчатский, ул. Карбышева, д. 4</t>
  </si>
  <si>
    <t xml:space="preserve">8.1.53</t>
  </si>
  <si>
    <t xml:space="preserve">г. Петропавловск-Камчатский, ул. Ключевская, д. 20</t>
  </si>
  <si>
    <t xml:space="preserve">8.1.54</t>
  </si>
  <si>
    <t xml:space="preserve">г. Петропавловск-Камчатский, ул. Ключевская, д. 24</t>
  </si>
  <si>
    <t xml:space="preserve">8.1.55</t>
  </si>
  <si>
    <t xml:space="preserve">г. Петропавловск-Камчатский, ул. Ключевская, д. 26</t>
  </si>
  <si>
    <t xml:space="preserve">8.1.56</t>
  </si>
  <si>
    <t xml:space="preserve">г. Петропавловск-Камчатский, ул. Ключевская, д. 7</t>
  </si>
  <si>
    <t xml:space="preserve">8.1.57</t>
  </si>
  <si>
    <t xml:space="preserve">г. Петропавловск-Камчатский, ул. Комсомольская, д. 2</t>
  </si>
  <si>
    <t xml:space="preserve">8.1.58</t>
  </si>
  <si>
    <t xml:space="preserve">г. Петропавловск-Камчатский, ул. Корякская, д. 20</t>
  </si>
  <si>
    <t xml:space="preserve">8.1.59</t>
  </si>
  <si>
    <t xml:space="preserve">г. Петропавловск-Камчатский, ул. Космонавтов, д. 55</t>
  </si>
  <si>
    <t xml:space="preserve">8.1.60</t>
  </si>
  <si>
    <t xml:space="preserve">г. Петропавловск-Камчатский, ул. Кроноцкая, д. 12</t>
  </si>
  <si>
    <t xml:space="preserve">8.1.61</t>
  </si>
  <si>
    <t xml:space="preserve">г. Петропавловск-Камчатский, ул. Кроноцкая, д. 2</t>
  </si>
  <si>
    <t xml:space="preserve">8.1.62</t>
  </si>
  <si>
    <t xml:space="preserve">г. Петропавловск-Камчатский, ул. Ленинградская, д. 65</t>
  </si>
  <si>
    <t xml:space="preserve">8.1.63</t>
  </si>
  <si>
    <t xml:space="preserve">г. Петропавловск-Камчатский, ул. Ленинградская, д. 65/1</t>
  </si>
  <si>
    <t xml:space="preserve">8.1.64</t>
  </si>
  <si>
    <t xml:space="preserve">г. Петропавловск-Камчатский, ул. Ленинградская, д. 9а</t>
  </si>
  <si>
    <t xml:space="preserve">8.1.65</t>
  </si>
  <si>
    <t xml:space="preserve">г. Петропавловск-Камчатский, ул. Ленинская, д. 60</t>
  </si>
  <si>
    <t xml:space="preserve">8.1.66</t>
  </si>
  <si>
    <t xml:space="preserve">г. Петропавловск-Камчатский, ул. Ленинская, д. 67</t>
  </si>
  <si>
    <t xml:space="preserve">8.1.67</t>
  </si>
  <si>
    <t xml:space="preserve">г. Петропавловск-Камчатский, ул. Максутова, д. 44</t>
  </si>
  <si>
    <t xml:space="preserve">8.1.68</t>
  </si>
  <si>
    <t xml:space="preserve">г. Петропавловск-Камчатский, ул. Максутова, д. 44/1</t>
  </si>
  <si>
    <t xml:space="preserve">8.1.69</t>
  </si>
  <si>
    <t xml:space="preserve">г. Петропавловск-Камчатский, ул. Набережная, д. 20</t>
  </si>
  <si>
    <t xml:space="preserve">8.1.70</t>
  </si>
  <si>
    <t xml:space="preserve">8.1.71</t>
  </si>
  <si>
    <t xml:space="preserve">г. Петропавловск-Камчатский, ул. Партизанская, д. 13</t>
  </si>
  <si>
    <t xml:space="preserve">8.1.72</t>
  </si>
  <si>
    <t xml:space="preserve">г. Петропавловск-Камчатский, ул. Партизанская, д. 28</t>
  </si>
  <si>
    <t xml:space="preserve">8.1.73</t>
  </si>
  <si>
    <t xml:space="preserve">г. Петропавловск-Камчатский, ул. Партизанская, д. 30</t>
  </si>
  <si>
    <t xml:space="preserve">8.1.74</t>
  </si>
  <si>
    <t xml:space="preserve">г. Петропавловск-Камчатский, ул. Партизанская, д. 56</t>
  </si>
  <si>
    <t xml:space="preserve">8.1.75</t>
  </si>
  <si>
    <t xml:space="preserve">г. Петропавловск-Камчатский, ул. Первомайская, д. 12</t>
  </si>
  <si>
    <t xml:space="preserve">8.1.76</t>
  </si>
  <si>
    <t xml:space="preserve">г. Петропавловск-Камчатский, ул. Петра Ильичева, д. 20</t>
  </si>
  <si>
    <t xml:space="preserve">8.1.77</t>
  </si>
  <si>
    <t xml:space="preserve">г. Петропавловск-Камчатский, ул. Пономарева, д. 1</t>
  </si>
  <si>
    <t xml:space="preserve">8.1.78</t>
  </si>
  <si>
    <t xml:space="preserve">г. Петропавловск-Камчатский, ул. Пономарева, д. 33</t>
  </si>
  <si>
    <t xml:space="preserve">8.1.79</t>
  </si>
  <si>
    <t xml:space="preserve">г. Петропавловск-Камчатский, ул. Попова, д. 31б</t>
  </si>
  <si>
    <t xml:space="preserve">8.1.80</t>
  </si>
  <si>
    <t xml:space="preserve">г. Петропавловск-Камчатский, ул. Рябиковская, д. 101</t>
  </si>
  <si>
    <t xml:space="preserve">8.1.81</t>
  </si>
  <si>
    <t xml:space="preserve">г. Петропавловск-Камчатский, ул. Рябиковская, д. 71/1</t>
  </si>
  <si>
    <t xml:space="preserve">8.1.82</t>
  </si>
  <si>
    <t xml:space="preserve">г. Петропавловск-Камчатский, ул. Советская, д. 36</t>
  </si>
  <si>
    <t xml:space="preserve">8.1.83</t>
  </si>
  <si>
    <t xml:space="preserve">г. Петропавловск-Камчатский, ул. Советская, д. 38</t>
  </si>
  <si>
    <t xml:space="preserve">8.1.84</t>
  </si>
  <si>
    <t xml:space="preserve">г. Петропавловск-Камчатский, ул. Советская, д. 40</t>
  </si>
  <si>
    <t xml:space="preserve">8.1.85</t>
  </si>
  <si>
    <t xml:space="preserve">г. Петропавловск-Камчатский, ул. Советская, д. 47</t>
  </si>
  <si>
    <t xml:space="preserve">8.1.86</t>
  </si>
  <si>
    <t xml:space="preserve">г. Петропавловск-Камчатский, ул. Солнечная, д. 5</t>
  </si>
  <si>
    <t xml:space="preserve">8.1.87</t>
  </si>
  <si>
    <t xml:space="preserve">г. Петропавловск-Камчатский, ул. Тельмана, д. 1а</t>
  </si>
  <si>
    <t xml:space="preserve">8.1.88</t>
  </si>
  <si>
    <t xml:space="preserve">г. Петропавловск-Камчатский, ш. Петропавловское, д. 27а</t>
  </si>
  <si>
    <t xml:space="preserve">8.1.89</t>
  </si>
  <si>
    <t xml:space="preserve">г. Петропавловск-Камчатский, ш. Петропавловское, д. 33</t>
  </si>
  <si>
    <t xml:space="preserve">8.1.90</t>
  </si>
  <si>
    <t xml:space="preserve">г. Петропавловск-Камчатский, проезд. Орбитальный, д. 14</t>
  </si>
  <si>
    <t xml:space="preserve">Пенжинский муниципальный район</t>
  </si>
  <si>
    <t xml:space="preserve">9.1</t>
  </si>
  <si>
    <t xml:space="preserve">Сельское поселение село Аянка</t>
  </si>
  <si>
    <t xml:space="preserve">9.1.1</t>
  </si>
  <si>
    <t xml:space="preserve">с. Аянка, ул. Полярная, д. 12</t>
  </si>
  <si>
    <t xml:space="preserve">9.2</t>
  </si>
  <si>
    <t xml:space="preserve">Сельское поселение село Каменское</t>
  </si>
  <si>
    <t xml:space="preserve">9.2.1</t>
  </si>
  <si>
    <t xml:space="preserve">с. Каменское, ул. Чубарова, д. 20</t>
  </si>
  <si>
    <t xml:space="preserve">9.3</t>
  </si>
  <si>
    <t xml:space="preserve">Сельское поселение село Манилы</t>
  </si>
  <si>
    <t xml:space="preserve">9.3.1</t>
  </si>
  <si>
    <t xml:space="preserve">с. Манилы, ул. Торговая, д. 1</t>
  </si>
  <si>
    <t xml:space="preserve">9.4</t>
  </si>
  <si>
    <t xml:space="preserve">Сельское поселение село Слаутное</t>
  </si>
  <si>
    <t xml:space="preserve">9.4.1</t>
  </si>
  <si>
    <t xml:space="preserve">с. Слаутное, ул. Юности, д. 7</t>
  </si>
  <si>
    <t xml:space="preserve">10.1</t>
  </si>
  <si>
    <t xml:space="preserve">Крутогоровское  сельское поселение</t>
  </si>
  <si>
    <t xml:space="preserve">10.1.1</t>
  </si>
  <si>
    <t xml:space="preserve">п. Крутогоровский, ул. Набережная, д. 5</t>
  </si>
  <si>
    <t xml:space="preserve">10.2</t>
  </si>
  <si>
    <t xml:space="preserve">10.2.1</t>
  </si>
  <si>
    <t xml:space="preserve">10.3</t>
  </si>
  <si>
    <t xml:space="preserve">Устьевое сельское поселение</t>
  </si>
  <si>
    <t xml:space="preserve">10.3.1</t>
  </si>
  <si>
    <t xml:space="preserve">с. Устьевое, ул. Октябрьская, д. 24</t>
  </si>
  <si>
    <t xml:space="preserve">Тигильский муниципальный район</t>
  </si>
  <si>
    <t xml:space="preserve">11.1</t>
  </si>
  <si>
    <t xml:space="preserve">Сельское поселение село Ковран</t>
  </si>
  <si>
    <t xml:space="preserve">11.1.1</t>
  </si>
  <si>
    <t xml:space="preserve">с. Ковран, ул. 50 лет Октября, д. 26</t>
  </si>
  <si>
    <t xml:space="preserve">11.2</t>
  </si>
  <si>
    <t xml:space="preserve">Сельское поселение село Тигиль</t>
  </si>
  <si>
    <t xml:space="preserve">11.2.1</t>
  </si>
  <si>
    <t xml:space="preserve">с. Тигиль, ул. Соболева, д. 8</t>
  </si>
  <si>
    <t xml:space="preserve">11.3</t>
  </si>
  <si>
    <t xml:space="preserve">Сельское поселение село Усть-Хайрюзово</t>
  </si>
  <si>
    <t xml:space="preserve">11.3.1</t>
  </si>
  <si>
    <t xml:space="preserve">с. Усть-Хайрюзово, пер. Связи, д. 4</t>
  </si>
  <si>
    <t xml:space="preserve">12.1</t>
  </si>
  <si>
    <t xml:space="preserve">12.1.1</t>
  </si>
  <si>
    <t xml:space="preserve">с. Апача, ул. Юбилейная, д. 1</t>
  </si>
  <si>
    <t xml:space="preserve">12.1.2</t>
  </si>
  <si>
    <t xml:space="preserve">12.2</t>
  </si>
  <si>
    <t xml:space="preserve">Кавалерское сельское поселение</t>
  </si>
  <si>
    <t xml:space="preserve">12.2.1</t>
  </si>
  <si>
    <t xml:space="preserve">с. Кавалерское, ул. Блюхера, д. 20а</t>
  </si>
  <si>
    <t xml:space="preserve">12.3</t>
  </si>
  <si>
    <t xml:space="preserve">Озерновское городское поселение</t>
  </si>
  <si>
    <t xml:space="preserve">12.3.1</t>
  </si>
  <si>
    <t xml:space="preserve">п. Озерновский, ул. Набережная, д. 6</t>
  </si>
  <si>
    <t xml:space="preserve">12.3.2</t>
  </si>
  <si>
    <t xml:space="preserve">п. Озерновский, ул. Речная, д. 2</t>
  </si>
  <si>
    <t xml:space="preserve">12.3.3</t>
  </si>
  <si>
    <t xml:space="preserve">п. Озерновский, ул. Рабочая, д. 9</t>
  </si>
  <si>
    <t xml:space="preserve">12.4</t>
  </si>
  <si>
    <t xml:space="preserve">12.4.1</t>
  </si>
  <si>
    <t xml:space="preserve">п. Октябрьский, ул. Цепляева, д. 48</t>
  </si>
  <si>
    <t xml:space="preserve">12.5</t>
  </si>
  <si>
    <t xml:space="preserve">12.5.1</t>
  </si>
  <si>
    <t xml:space="preserve">12.5.2</t>
  </si>
  <si>
    <t xml:space="preserve">с. Усть-Большерецк, ул. Юбилейная, д. 20</t>
  </si>
  <si>
    <t xml:space="preserve">13.1</t>
  </si>
  <si>
    <t xml:space="preserve">13.1.1</t>
  </si>
  <si>
    <t xml:space="preserve">13.1.2</t>
  </si>
  <si>
    <t xml:space="preserve">п. Ключи, ул. Северная, д. 3</t>
  </si>
  <si>
    <t xml:space="preserve">13.1.3</t>
  </si>
  <si>
    <t xml:space="preserve">п. Ключи, ул. Северная, д. 8</t>
  </si>
  <si>
    <t xml:space="preserve">13.2</t>
  </si>
  <si>
    <t xml:space="preserve">Козыревское сельское поселение</t>
  </si>
  <si>
    <t xml:space="preserve">13.2.1</t>
  </si>
  <si>
    <t xml:space="preserve">п. Козыревск, ул. Советская, д. 13</t>
  </si>
  <si>
    <t xml:space="preserve">13.3</t>
  </si>
  <si>
    <t xml:space="preserve">13.3.1</t>
  </si>
  <si>
    <t xml:space="preserve">с. Крутоберегово, ул. Аэрофлотская, д. 1</t>
  </si>
  <si>
    <t xml:space="preserve">13.3.2</t>
  </si>
  <si>
    <t xml:space="preserve">п. Усть-Камчатск, ул. Ленина, 105</t>
  </si>
  <si>
    <t xml:space="preserve">13.3.3</t>
  </si>
  <si>
    <t xml:space="preserve">13.3.4</t>
  </si>
  <si>
    <t xml:space="preserve">п. Усть-Камчатск, ул. Ленина, д. 77</t>
  </si>
  <si>
    <t xml:space="preserve">13.3.5</t>
  </si>
  <si>
    <t xml:space="preserve">п. Усть-Камчатск, ул. Ленина, д. 66</t>
  </si>
  <si>
    <t xml:space="preserve">2015 - 2016 год</t>
  </si>
  <si>
    <t xml:space="preserve">с. Эссо, ул. Нагорная, д. 6</t>
  </si>
  <si>
    <t xml:space="preserve">п. Лесной, ул. Почтовая, д. 1</t>
  </si>
  <si>
    <t xml:space="preserve">2016 год</t>
  </si>
  <si>
    <t xml:space="preserve">Итого по Камчатскому краю :</t>
  </si>
  <si>
    <t xml:space="preserve">с. Никольское, ул. Гагарина, д. 7</t>
  </si>
  <si>
    <t xml:space="preserve">1.1.2</t>
  </si>
  <si>
    <t xml:space="preserve">с. Никольское, ул. Школьная, д. 6а</t>
  </si>
  <si>
    <t xml:space="preserve">с. Эссо, ул. Комсомольская, д. 9</t>
  </si>
  <si>
    <t xml:space="preserve">г. Вилючинск, ул. 50 лет ВЛКСМ, д. 7</t>
  </si>
  <si>
    <t xml:space="preserve">г. Вилючинск, ул. Гусарова, д. 45</t>
  </si>
  <si>
    <t xml:space="preserve">г. Вилючинск, ул. Гусарова, д. 51</t>
  </si>
  <si>
    <t xml:space="preserve">г. Вилючинск, ул. Гусарова, д. 53</t>
  </si>
  <si>
    <t xml:space="preserve">г. Вилючинск, ул. Крашенинникова, д. 32</t>
  </si>
  <si>
    <t xml:space="preserve">г. Вилючинск, ул. Кронштадтская, д. 7</t>
  </si>
  <si>
    <t xml:space="preserve">г. Вилючинск, ул. Мира, д. 2</t>
  </si>
  <si>
    <t xml:space="preserve">г. Вилючинск, ул. Мира, д. 3</t>
  </si>
  <si>
    <t xml:space="preserve">г. Вилючинск, ул. Мира, д. 18</t>
  </si>
  <si>
    <t xml:space="preserve">г. Вилючинск, ул. Нахимова, д. 22</t>
  </si>
  <si>
    <t xml:space="preserve">г. Вилючинск, ул. Победы, д. 20</t>
  </si>
  <si>
    <t xml:space="preserve">3.1.14</t>
  </si>
  <si>
    <t xml:space="preserve">г. Вилючинск, ул. Победы, д. 27</t>
  </si>
  <si>
    <t xml:space="preserve">крупно-блочные</t>
  </si>
  <si>
    <t xml:space="preserve">3.1.15</t>
  </si>
  <si>
    <t xml:space="preserve">г. Вилючинск, ул. Приморская, д. 1</t>
  </si>
  <si>
    <t xml:space="preserve">3.1.16</t>
  </si>
  <si>
    <t xml:space="preserve">г. Вилючинск, ул. Приморская, д. 4</t>
  </si>
  <si>
    <t xml:space="preserve">3.1.17</t>
  </si>
  <si>
    <t xml:space="preserve">г. Вилючинск, ул. Приморская, д. 9</t>
  </si>
  <si>
    <t xml:space="preserve">3.1.18</t>
  </si>
  <si>
    <t xml:space="preserve">г. Вилючинск, ул. Приморская, д. 15</t>
  </si>
  <si>
    <t xml:space="preserve">п. Палана, ул. имени 50-летия Камчатского комсомола, д. 6</t>
  </si>
  <si>
    <t xml:space="preserve">п. Палана, ул. имени Владимира Ильича Ленина, д. 8</t>
  </si>
  <si>
    <t xml:space="preserve">п. Палана, ул. имени Георгия Игнатьевича Бекерева, д. 18</t>
  </si>
  <si>
    <t xml:space="preserve">п. Палана, ул. Обухова, д. 13</t>
  </si>
  <si>
    <t xml:space="preserve">п. Палана, ул. Обухова, д. 19</t>
  </si>
  <si>
    <t xml:space="preserve">п. Палана, ул. Обухова, д. 31</t>
  </si>
  <si>
    <t xml:space="preserve">рп. Вулканный, ул. Вулканная, д. 4</t>
  </si>
  <si>
    <t xml:space="preserve">рп. Вулканный, ул. Центральная, д. 13</t>
  </si>
  <si>
    <t xml:space="preserve">5.1.3</t>
  </si>
  <si>
    <t xml:space="preserve">рп. Вулканный, ул. Центральная, д. 14</t>
  </si>
  <si>
    <t xml:space="preserve">5.1.4</t>
  </si>
  <si>
    <t xml:space="preserve">рп. Вулканный, ул. Центральная, д. 19</t>
  </si>
  <si>
    <t xml:space="preserve">5.2.2</t>
  </si>
  <si>
    <t xml:space="preserve">5.2.3</t>
  </si>
  <si>
    <t xml:space="preserve">г. Елизово, ул. Беринга, д. 21А</t>
  </si>
  <si>
    <t xml:space="preserve">5.2.4</t>
  </si>
  <si>
    <t xml:space="preserve">г. Елизово, ул. Ватутина, д. 5</t>
  </si>
  <si>
    <t xml:space="preserve">5.2.5</t>
  </si>
  <si>
    <t xml:space="preserve">г. Елизово, ул. Вилюйская, д. 27</t>
  </si>
  <si>
    <t xml:space="preserve">5.2.6</t>
  </si>
  <si>
    <t xml:space="preserve">г. Елизово, ул. Виталия Кручины, д. 18</t>
  </si>
  <si>
    <t xml:space="preserve">5.2.7</t>
  </si>
  <si>
    <t xml:space="preserve">г. Елизово, ул. Виталия Кручины, д. 20</t>
  </si>
  <si>
    <t xml:space="preserve">5.2.8</t>
  </si>
  <si>
    <t xml:space="preserve">г. Елизово, ул. Виталия Кручины, д. 28</t>
  </si>
  <si>
    <t xml:space="preserve">5.2.9</t>
  </si>
  <si>
    <t xml:space="preserve">г. Елизово, ул. Геофизическая, д. 11</t>
  </si>
  <si>
    <t xml:space="preserve">5.2.10</t>
  </si>
  <si>
    <t xml:space="preserve">г. Елизово, ул. Геофизическая, д. 12</t>
  </si>
  <si>
    <t xml:space="preserve">5.2.11</t>
  </si>
  <si>
    <t xml:space="preserve">г. Елизово, ул. Геофизическая, д. 13</t>
  </si>
  <si>
    <t xml:space="preserve">5.2.12</t>
  </si>
  <si>
    <t xml:space="preserve">г. Елизово, ул. Геофизическая, д. 14</t>
  </si>
  <si>
    <t xml:space="preserve">5.2.13</t>
  </si>
  <si>
    <t xml:space="preserve">г. Елизово, ул. Дальневосточная, д. 10</t>
  </si>
  <si>
    <t xml:space="preserve">5.2.14</t>
  </si>
  <si>
    <t xml:space="preserve">г. Елизово, ул. Дальневосточная, д. 11 </t>
  </si>
  <si>
    <t xml:space="preserve">5.2.15</t>
  </si>
  <si>
    <t xml:space="preserve">г. Елизово, ул. Дальневосточная, д. 14</t>
  </si>
  <si>
    <t xml:space="preserve">5.2.16</t>
  </si>
  <si>
    <t xml:space="preserve">г. Елизово, ул. Дальневосточная, д. 10а</t>
  </si>
  <si>
    <t xml:space="preserve">5.2.17</t>
  </si>
  <si>
    <t xml:space="preserve">г. Елизово, ул. Деркачева, д. 10</t>
  </si>
  <si>
    <t xml:space="preserve">5.2.18</t>
  </si>
  <si>
    <t xml:space="preserve">г. Елизово, ул. Завойко, д. 11</t>
  </si>
  <si>
    <t xml:space="preserve">5.2.19</t>
  </si>
  <si>
    <t xml:space="preserve">г. Елизово, ул. Завойко, д. 44</t>
  </si>
  <si>
    <t xml:space="preserve">5.2.20</t>
  </si>
  <si>
    <t xml:space="preserve">5.2.21</t>
  </si>
  <si>
    <t xml:space="preserve">г. Елизово, ул. Завойко, д. 92</t>
  </si>
  <si>
    <t xml:space="preserve">5.2.22</t>
  </si>
  <si>
    <t xml:space="preserve">г. Елизово, ул. Завойко, д. 112</t>
  </si>
  <si>
    <t xml:space="preserve">5.2.23</t>
  </si>
  <si>
    <t xml:space="preserve">г. Елизово, ул. Звездная, д. 1</t>
  </si>
  <si>
    <t xml:space="preserve">5.2.24</t>
  </si>
  <si>
    <t xml:space="preserve">5.2.25</t>
  </si>
  <si>
    <t xml:space="preserve">5.2.26</t>
  </si>
  <si>
    <t xml:space="preserve">г. Елизово, ул. Красноармейская, д. 11</t>
  </si>
  <si>
    <t xml:space="preserve">5.2.27</t>
  </si>
  <si>
    <t xml:space="preserve">5.2.28</t>
  </si>
  <si>
    <t xml:space="preserve">г. Елизово, ул. Красноярская, д. 6</t>
  </si>
  <si>
    <t xml:space="preserve">5.2.29</t>
  </si>
  <si>
    <t xml:space="preserve">г. Елизово, ул. Крашенинникова, д. 8</t>
  </si>
  <si>
    <t xml:space="preserve">5.2.30</t>
  </si>
  <si>
    <t xml:space="preserve">г. Елизово, ул. Ларина, д. 4</t>
  </si>
  <si>
    <t xml:space="preserve">5.2.31</t>
  </si>
  <si>
    <t xml:space="preserve">г. Елизово, ул. Ларина, д. 6</t>
  </si>
  <si>
    <t xml:space="preserve">5.2.32</t>
  </si>
  <si>
    <t xml:space="preserve">г. Елизово, ул. Ленина, д. 12</t>
  </si>
  <si>
    <t xml:space="preserve">5.2.33</t>
  </si>
  <si>
    <t xml:space="preserve">5.2.34</t>
  </si>
  <si>
    <t xml:space="preserve">5.2.35</t>
  </si>
  <si>
    <t xml:space="preserve">г. Елизово, ул. Ленина, д. 32</t>
  </si>
  <si>
    <t xml:space="preserve">5.2.36</t>
  </si>
  <si>
    <t xml:space="preserve">г. Елизово, ул. Ленина, д. 33</t>
  </si>
  <si>
    <t xml:space="preserve">5.2.37</t>
  </si>
  <si>
    <t xml:space="preserve">г. Елизово, ул. Ленина, д. 37</t>
  </si>
  <si>
    <t xml:space="preserve">5.2.38</t>
  </si>
  <si>
    <t xml:space="preserve">г. Елизово, ул. Ленина, д. 41в</t>
  </si>
  <si>
    <t xml:space="preserve">5.2.39</t>
  </si>
  <si>
    <t xml:space="preserve">г. Елизово, ул. Ленина, д. 44</t>
  </si>
  <si>
    <t xml:space="preserve">5.2.40</t>
  </si>
  <si>
    <t xml:space="preserve">г. Елизово, уд. Мурманская, д. 7</t>
  </si>
  <si>
    <t xml:space="preserve">5.2.41</t>
  </si>
  <si>
    <t xml:space="preserve">г. Елизово, ул. Мурманская, д. 9</t>
  </si>
  <si>
    <t xml:space="preserve">5.2.42</t>
  </si>
  <si>
    <t xml:space="preserve">г. Елизово, ул. Нагорная, д. 8</t>
  </si>
  <si>
    <t xml:space="preserve">5.2.43</t>
  </si>
  <si>
    <t xml:space="preserve">г. Елизово, ул. Нагорная, д.20а</t>
  </si>
  <si>
    <t xml:space="preserve">5.2.44</t>
  </si>
  <si>
    <t xml:space="preserve">г. Елизово, ул. Пограничная, д. 21</t>
  </si>
  <si>
    <t xml:space="preserve">5.2.45</t>
  </si>
  <si>
    <t xml:space="preserve">г. Елизово, ул. Пограничная, д. 21а</t>
  </si>
  <si>
    <t xml:space="preserve">5.2.46</t>
  </si>
  <si>
    <t xml:space="preserve">г. Елизово, ул. Пограничная, д. 23</t>
  </si>
  <si>
    <t xml:space="preserve">5.2.47</t>
  </si>
  <si>
    <t xml:space="preserve">г. Елизово, ул. Пограничная, д. 29</t>
  </si>
  <si>
    <t xml:space="preserve">5.2.48</t>
  </si>
  <si>
    <t xml:space="preserve">5.2.49</t>
  </si>
  <si>
    <t xml:space="preserve">г. Елизово, ул. Рябикова, д. 51</t>
  </si>
  <si>
    <t xml:space="preserve">5.2.50</t>
  </si>
  <si>
    <t xml:space="preserve">г. Елизово, ул. Рябикова, д. 61</t>
  </si>
  <si>
    <t xml:space="preserve">5.2.51</t>
  </si>
  <si>
    <t xml:space="preserve">г. Елизово, ул. Связи, д. 11</t>
  </si>
  <si>
    <t xml:space="preserve">5.2.52</t>
  </si>
  <si>
    <t xml:space="preserve">г. Елизово, ул. Связи, д. 13</t>
  </si>
  <si>
    <t xml:space="preserve">5.2.53</t>
  </si>
  <si>
    <t xml:space="preserve">г. Елизово, ул. Сопочная, д. 1</t>
  </si>
  <si>
    <t xml:space="preserve">5.2.54</t>
  </si>
  <si>
    <t xml:space="preserve">г. Елизово, ул. Чернышевского, д. 9</t>
  </si>
  <si>
    <t xml:space="preserve">5.2.55</t>
  </si>
  <si>
    <t xml:space="preserve">г. Елизово, ул. Чкалова, д. 14</t>
  </si>
  <si>
    <t xml:space="preserve">5.2.56</t>
  </si>
  <si>
    <t xml:space="preserve">г. Елизово, ул. Чкалова, д. 28</t>
  </si>
  <si>
    <t xml:space="preserve">5.2.57</t>
  </si>
  <si>
    <t xml:space="preserve">г. Елизово, ул. Школьная, д. 12</t>
  </si>
  <si>
    <t xml:space="preserve">5.2.58</t>
  </si>
  <si>
    <t xml:space="preserve">5.2.59</t>
  </si>
  <si>
    <t xml:space="preserve">г. Елизово, ул. Энергетикова, д. 58</t>
  </si>
  <si>
    <t xml:space="preserve">5.2.60</t>
  </si>
  <si>
    <t xml:space="preserve">5.2.61</t>
  </si>
  <si>
    <t xml:space="preserve">5.2.62</t>
  </si>
  <si>
    <t xml:space="preserve">г. Елизово, ул. Крашенинникова, д. 10А</t>
  </si>
  <si>
    <t xml:space="preserve">5.2.63</t>
  </si>
  <si>
    <t xml:space="preserve">5.2.64</t>
  </si>
  <si>
    <t xml:space="preserve">г. Елизово, ул. Ленина, д. 36</t>
  </si>
  <si>
    <t xml:space="preserve">5.2.65</t>
  </si>
  <si>
    <t xml:space="preserve">г. Елизово, ул. Завойко,д.126</t>
  </si>
  <si>
    <t xml:space="preserve">5.3.1</t>
  </si>
  <si>
    <t xml:space="preserve">п. Зеленый, ул. Юбилейная, д. 10</t>
  </si>
  <si>
    <t xml:space="preserve">5.3.2</t>
  </si>
  <si>
    <t xml:space="preserve">п. Зеленый, ул. Юбилейная, д. 11</t>
  </si>
  <si>
    <t xml:space="preserve">5.3.3</t>
  </si>
  <si>
    <t xml:space="preserve">п. Зеленый, ул. Юбилейная, д. 13</t>
  </si>
  <si>
    <t xml:space="preserve">5.3.4</t>
  </si>
  <si>
    <t xml:space="preserve">с. Коряки, ул. Геологов, д. 3</t>
  </si>
  <si>
    <t xml:space="preserve">5.3.5</t>
  </si>
  <si>
    <t xml:space="preserve">с. Коряки, ул. Геологов, д. 4</t>
  </si>
  <si>
    <t xml:space="preserve">5.3.6</t>
  </si>
  <si>
    <t xml:space="preserve">с. Коряки, ул. Колхозная, д. 16</t>
  </si>
  <si>
    <t xml:space="preserve">п.Сокоч, ул.Юбилейная, д.6</t>
  </si>
  <si>
    <t xml:space="preserve">п. Начики, ул. Начики, д. 15</t>
  </si>
  <si>
    <t xml:space="preserve">5.5.1</t>
  </si>
  <si>
    <t xml:space="preserve">с. Николаевка, ул. Советская, д. 23</t>
  </si>
  <si>
    <t xml:space="preserve">5.5.2</t>
  </si>
  <si>
    <t xml:space="preserve">с. Николаевка, ул. Советская, д. 26</t>
  </si>
  <si>
    <t xml:space="preserve">5.5.3</t>
  </si>
  <si>
    <t xml:space="preserve">с. Николаевка, ул. Советская, д. 27</t>
  </si>
  <si>
    <t xml:space="preserve">5.5.4</t>
  </si>
  <si>
    <t xml:space="preserve">с. Николаевка, ул. Советская, д. 33</t>
  </si>
  <si>
    <t xml:space="preserve">5.5.5</t>
  </si>
  <si>
    <t xml:space="preserve">с. Николаевка, ул. Советская, д. 35</t>
  </si>
  <si>
    <t xml:space="preserve">5.5.6</t>
  </si>
  <si>
    <t xml:space="preserve">с. Сосновка, ул. Центральная, д. 7</t>
  </si>
  <si>
    <t xml:space="preserve">5.5.7</t>
  </si>
  <si>
    <t xml:space="preserve">с. Сосновка, ул. Центральная, д. 17</t>
  </si>
  <si>
    <t xml:space="preserve">5.6.1</t>
  </si>
  <si>
    <t xml:space="preserve">5.6.2</t>
  </si>
  <si>
    <t xml:space="preserve">п. Новый, ул. Молодежная, д. 15</t>
  </si>
  <si>
    <t xml:space="preserve">5.6.3</t>
  </si>
  <si>
    <t xml:space="preserve">п. Новый, ул. Молодежная, д. 21</t>
  </si>
  <si>
    <t xml:space="preserve">5.6.4</t>
  </si>
  <si>
    <t xml:space="preserve">п. Новый, ул. Молодежная, д. 22а</t>
  </si>
  <si>
    <t xml:space="preserve">5.7.1</t>
  </si>
  <si>
    <t xml:space="preserve">п. Лесной, ул. Почтовая, д. 3</t>
  </si>
  <si>
    <t xml:space="preserve">кр.блочный</t>
  </si>
  <si>
    <t xml:space="preserve">5.9.1</t>
  </si>
  <si>
    <t xml:space="preserve">5.9.2</t>
  </si>
  <si>
    <t xml:space="preserve">5.9.3</t>
  </si>
  <si>
    <t xml:space="preserve">5.9.4</t>
  </si>
  <si>
    <t xml:space="preserve">п. Пионерский, ул. Николая Коляды, д. 24</t>
  </si>
  <si>
    <t xml:space="preserve">5.9.5</t>
  </si>
  <si>
    <t xml:space="preserve">п. Светлый, ул. Луговая, д. 24</t>
  </si>
  <si>
    <t xml:space="preserve">5.10.1</t>
  </si>
  <si>
    <t xml:space="preserve">5.10.2</t>
  </si>
  <si>
    <t xml:space="preserve">п. Раздольный, ул. 60 лет Октября, д. 6</t>
  </si>
  <si>
    <t xml:space="preserve">5.10.3</t>
  </si>
  <si>
    <t xml:space="preserve">п. Раздольный, ул. Кольцевая, д. 4</t>
  </si>
  <si>
    <t xml:space="preserve">п. Оссора, ул. Лукашевского, д. 78</t>
  </si>
  <si>
    <t xml:space="preserve">п. Оссора, ул. Лукашевского, д. 92</t>
  </si>
  <si>
    <t xml:space="preserve">п. Оссора, ул. Лукашевского, д. 94</t>
  </si>
  <si>
    <t xml:space="preserve">п. Оссора, ул. Советская, д. 86</t>
  </si>
  <si>
    <t xml:space="preserve">п. Оссора, ул. Строительная, д. 73</t>
  </si>
  <si>
    <t xml:space="preserve">п. Оссора, ул. Строительная, д. 77</t>
  </si>
  <si>
    <t xml:space="preserve">6.2</t>
  </si>
  <si>
    <t xml:space="preserve">Сельское поселение село Карага</t>
  </si>
  <si>
    <t xml:space="preserve">6.2.1</t>
  </si>
  <si>
    <t xml:space="preserve">с. Карага, ул. Обухова, д. 30</t>
  </si>
  <si>
    <t xml:space="preserve">6.3</t>
  </si>
  <si>
    <t xml:space="preserve">6.3.1</t>
  </si>
  <si>
    <t xml:space="preserve">6.4</t>
  </si>
  <si>
    <t xml:space="preserve">Сельское поселение "село Ивашка"</t>
  </si>
  <si>
    <t xml:space="preserve">6.4.1</t>
  </si>
  <si>
    <t xml:space="preserve">с. Ивашка, ул. Школьная, д. 9</t>
  </si>
  <si>
    <t xml:space="preserve">7.1.2</t>
  </si>
  <si>
    <t xml:space="preserve">7.1.3</t>
  </si>
  <si>
    <t xml:space="preserve">с. Мильково, ул. Дорожная, д. 14</t>
  </si>
  <si>
    <t xml:space="preserve">7.1.4</t>
  </si>
  <si>
    <t xml:space="preserve">с. Мильково, ул. Лазо, д. 54</t>
  </si>
  <si>
    <t xml:space="preserve">7.1.5</t>
  </si>
  <si>
    <t xml:space="preserve">7.1.6</t>
  </si>
  <si>
    <t xml:space="preserve">7.1.7</t>
  </si>
  <si>
    <t xml:space="preserve">с. Мильково, ул. Ленинская, д. 5</t>
  </si>
  <si>
    <t xml:space="preserve">7.1.8</t>
  </si>
  <si>
    <t xml:space="preserve">с. Мильково, ул. Ленинская, д. 19</t>
  </si>
  <si>
    <t xml:space="preserve">7.1.9</t>
  </si>
  <si>
    <t xml:space="preserve">с. Мильково, ул. Ленинская, д. 26</t>
  </si>
  <si>
    <t xml:space="preserve">7.1.10</t>
  </si>
  <si>
    <t xml:space="preserve">с. Мильково, ул. Ленинская, д. 30а</t>
  </si>
  <si>
    <t xml:space="preserve">7.1.11</t>
  </si>
  <si>
    <t xml:space="preserve">с. Мильково, ул. Ленинская, д. 30б</t>
  </si>
  <si>
    <t xml:space="preserve">7.1.12</t>
  </si>
  <si>
    <t xml:space="preserve">с. Мильково, ул. Октябрьская, д. 35</t>
  </si>
  <si>
    <t xml:space="preserve">7.1.13</t>
  </si>
  <si>
    <t xml:space="preserve">с. Мильково, ул. Партизанская, д. 19а</t>
  </si>
  <si>
    <t xml:space="preserve">7.1.14</t>
  </si>
  <si>
    <t xml:space="preserve">с. Мильково, ул. Поротова, д. 6</t>
  </si>
  <si>
    <t xml:space="preserve">7.1.15</t>
  </si>
  <si>
    <t xml:space="preserve">с. Мильково, ул. Пушкина, д. 17</t>
  </si>
  <si>
    <t xml:space="preserve">7.1.16</t>
  </si>
  <si>
    <t xml:space="preserve">с. Мильково, ул. Томская, д. 6</t>
  </si>
  <si>
    <t xml:space="preserve">7.1.17</t>
  </si>
  <si>
    <t xml:space="preserve">с. Тиличики, ул. Набережная 28</t>
  </si>
  <si>
    <t xml:space="preserve">с. Тиличики, ул. Заречная д. 5</t>
  </si>
  <si>
    <t xml:space="preserve">с. Тиличики, ул. Зеленая  д. 15</t>
  </si>
  <si>
    <t xml:space="preserve">с. Хаилино, ул.Центральная, д. 4</t>
  </si>
  <si>
    <t xml:space="preserve">г. Петропавловск-Камчатский, б-р. Рыбацкой Славы, д. 1</t>
  </si>
  <si>
    <t xml:space="preserve">9.1.2</t>
  </si>
  <si>
    <t xml:space="preserve">г. Петропавловск-Камчатский, б-р. Рыбацкой Славы, д. 3</t>
  </si>
  <si>
    <t xml:space="preserve">9.1.3</t>
  </si>
  <si>
    <t xml:space="preserve">г. Петропавловск-Камчатский, пер. Ботанический, д. 1</t>
  </si>
  <si>
    <t xml:space="preserve">9.1.4</t>
  </si>
  <si>
    <t xml:space="preserve">г. Петропавловск-Камчатский, пер. Ботанический, д. 11</t>
  </si>
  <si>
    <t xml:space="preserve">9.1.5</t>
  </si>
  <si>
    <t xml:space="preserve">г. Петропавловск-Камчатский, пер. Ботанический, д. 5</t>
  </si>
  <si>
    <t xml:space="preserve">9.1.6</t>
  </si>
  <si>
    <t xml:space="preserve">г. Петропавловск-Камчатский, пер. Ботанический, д. 7</t>
  </si>
  <si>
    <t xml:space="preserve">9.1.7</t>
  </si>
  <si>
    <t xml:space="preserve">г. Петропавловск-Камчатский, пер. Ботанический, д. 9</t>
  </si>
  <si>
    <t xml:space="preserve">9.1.8</t>
  </si>
  <si>
    <t xml:space="preserve">г. Петропавловск-Камчатский, пер. Имени Заварицкого А.Н, д. 8</t>
  </si>
  <si>
    <t xml:space="preserve">9.1.9</t>
  </si>
  <si>
    <t xml:space="preserve">9.1.10</t>
  </si>
  <si>
    <t xml:space="preserve">9.1.11</t>
  </si>
  <si>
    <t xml:space="preserve">9.1.12</t>
  </si>
  <si>
    <t xml:space="preserve">г. Петропавловск-Камчатский, пр-кт. 50 лет Октября, д. 18</t>
  </si>
  <si>
    <t xml:space="preserve">9.1.13</t>
  </si>
  <si>
    <t xml:space="preserve">9.1.14</t>
  </si>
  <si>
    <t xml:space="preserve">9.1.15</t>
  </si>
  <si>
    <t xml:space="preserve">г. Петропавловск-Камчатский, пр-кт. 50 лет Октября, д. 7/1</t>
  </si>
  <si>
    <t xml:space="preserve">9.1.16</t>
  </si>
  <si>
    <t xml:space="preserve">г. Петропавловск-Камчатский, пр-кт. Карла Маркса, д. 11</t>
  </si>
  <si>
    <t xml:space="preserve">9.1.17</t>
  </si>
  <si>
    <t xml:space="preserve">г. Петропавловск-Камчатский, пр-кт. Карла Маркса, д. 13</t>
  </si>
  <si>
    <t xml:space="preserve">9.1.18</t>
  </si>
  <si>
    <t xml:space="preserve">г. Петропавловск-Камчатский, пр-кт. Карла Маркса, д. 19</t>
  </si>
  <si>
    <t xml:space="preserve">9.1.19</t>
  </si>
  <si>
    <t xml:space="preserve">г. Петропавловск-Камчатский, пр-кт. Победы, д. 10/1</t>
  </si>
  <si>
    <t xml:space="preserve">9.1.20</t>
  </si>
  <si>
    <t xml:space="preserve">г. Петропавловск-Камчатский, пр-кт. Победы, д. 101</t>
  </si>
  <si>
    <t xml:space="preserve">9.1.21</t>
  </si>
  <si>
    <t xml:space="preserve">г. Петропавловск-Камчатский, пр-кт. Победы, д. 15</t>
  </si>
  <si>
    <t xml:space="preserve">9.1.22</t>
  </si>
  <si>
    <t xml:space="preserve">г. Петропавловск-Камчатский, пр-кт. Победы, д. 21</t>
  </si>
  <si>
    <t xml:space="preserve">9.1.23</t>
  </si>
  <si>
    <t xml:space="preserve">г. Петропавловск-Камчатский, пр-кт. Победы, д. 4</t>
  </si>
  <si>
    <t xml:space="preserve">9.1.24</t>
  </si>
  <si>
    <t xml:space="preserve">г. Петропавловск-Камчатский, пр-кт. Победы, д. 45</t>
  </si>
  <si>
    <t xml:space="preserve">9.1.25</t>
  </si>
  <si>
    <t xml:space="preserve">г. Петропавловск-Камчатский, пр-кт. Победы, д. 8</t>
  </si>
  <si>
    <t xml:space="preserve">9.1.26</t>
  </si>
  <si>
    <t xml:space="preserve">г. Петропавловск-Камчатский, пр-кт. Победы, д. 81</t>
  </si>
  <si>
    <t xml:space="preserve">9.1.27</t>
  </si>
  <si>
    <t xml:space="preserve">г. Петропавловск-Камчатский, пр-кт. Победы, д. 9</t>
  </si>
  <si>
    <t xml:space="preserve">9.1.28</t>
  </si>
  <si>
    <t xml:space="preserve">г. Петропавловск-Камчатский, пр-кт. Рыбаков, д. 5/1</t>
  </si>
  <si>
    <t xml:space="preserve">9.1.29</t>
  </si>
  <si>
    <t xml:space="preserve">г. Петропавловск-Камчатский, пр-кт. Циолковского, д. 11</t>
  </si>
  <si>
    <t xml:space="preserve">9.1.30</t>
  </si>
  <si>
    <t xml:space="preserve">г. Петропавловск-Камчатский, пр-кт. Циолковского, д. 15</t>
  </si>
  <si>
    <t xml:space="preserve">9.1.31</t>
  </si>
  <si>
    <t xml:space="preserve">г. Петропавловск-Камчатский, пр-кт. Циолковского, д. 19</t>
  </si>
  <si>
    <t xml:space="preserve">9.1.32</t>
  </si>
  <si>
    <t xml:space="preserve">г. Петропавловск-Камчатский, пр-кт. Циолковского, д. 35</t>
  </si>
  <si>
    <t xml:space="preserve">9.1.33</t>
  </si>
  <si>
    <t xml:space="preserve">г. Петропавловск-Камчатский, пр-кт. Циолковского, д. 81</t>
  </si>
  <si>
    <t xml:space="preserve">9.1.34</t>
  </si>
  <si>
    <t xml:space="preserve">г. Петропавловск-Камчатский, пр-кт. Циолковского, д. 83</t>
  </si>
  <si>
    <t xml:space="preserve">9.1.35</t>
  </si>
  <si>
    <t xml:space="preserve">г. Петропавловск-Камчатский, проезд. Космический, д. 10</t>
  </si>
  <si>
    <t xml:space="preserve">9.1.36</t>
  </si>
  <si>
    <t xml:space="preserve">г. Петропавловск-Камчатский, ул. Автомобилистов, д. 29</t>
  </si>
  <si>
    <t xml:space="preserve">9.1.37</t>
  </si>
  <si>
    <t xml:space="preserve">г. Петропавловск-Камчатский, ул. Автомобилистов, д. 35</t>
  </si>
  <si>
    <t xml:space="preserve">9.1.38</t>
  </si>
  <si>
    <t xml:space="preserve">г. Петропавловск-Камчатский, ул. Академика Королева, д. 11</t>
  </si>
  <si>
    <t xml:space="preserve">9.1.39</t>
  </si>
  <si>
    <t xml:space="preserve">г. Петропавловск-Камчатский, ул. Академика Королева, д. 19</t>
  </si>
  <si>
    <t xml:space="preserve">9.1.40</t>
  </si>
  <si>
    <t xml:space="preserve">г. Петропавловск-Камчатский, ул. Академика Королева, д. 31</t>
  </si>
  <si>
    <t xml:space="preserve">9.1.41</t>
  </si>
  <si>
    <t xml:space="preserve">г. Петропавловск-Камчатский, ул. Академика Королева, д. 33</t>
  </si>
  <si>
    <t xml:space="preserve">9.1.42</t>
  </si>
  <si>
    <t xml:space="preserve">г. Петропавловск-Камчатский, ул. Академика Королева, д. 35</t>
  </si>
  <si>
    <t xml:space="preserve">9.1.43</t>
  </si>
  <si>
    <t xml:space="preserve">г. Петропавловск-Камчатский, ул. Академика Королева, д. 39/2</t>
  </si>
  <si>
    <t xml:space="preserve">9.1.44</t>
  </si>
  <si>
    <t xml:space="preserve">г. Петропавловск-Камчатский, ул. Академика Королева, д. 43/1</t>
  </si>
  <si>
    <t xml:space="preserve">9.1.45</t>
  </si>
  <si>
    <t xml:space="preserve">г. Петропавловск-Камчатский, ул. Академика Королева, д. 9</t>
  </si>
  <si>
    <t xml:space="preserve">9.1.46</t>
  </si>
  <si>
    <t xml:space="preserve">г. Петропавловск-Камчатский, ул. Академика Курчатова, д. 23</t>
  </si>
  <si>
    <t xml:space="preserve">9.1.47</t>
  </si>
  <si>
    <t xml:space="preserve">9.1.48</t>
  </si>
  <si>
    <t xml:space="preserve">9.1.49</t>
  </si>
  <si>
    <t xml:space="preserve">9.1.50</t>
  </si>
  <si>
    <t xml:space="preserve">9.1.51</t>
  </si>
  <si>
    <t xml:space="preserve">г. Петропавловск-Камчатский, ул. Беринга, д. 106</t>
  </si>
  <si>
    <t xml:space="preserve">9.1.52</t>
  </si>
  <si>
    <t xml:space="preserve">г. Петропавловск-Камчатский, ул. Бохняка, д. 5</t>
  </si>
  <si>
    <t xml:space="preserve">9.1.53</t>
  </si>
  <si>
    <t xml:space="preserve">г. Петропавловск-Камчатский, ул. Вилюйская, д. 115</t>
  </si>
  <si>
    <t xml:space="preserve">9.1.54</t>
  </si>
  <si>
    <t xml:space="preserve">г. Петропавловск-Камчатский, ул. Виталия Кручины, д. 5</t>
  </si>
  <si>
    <t xml:space="preserve">9.1.55</t>
  </si>
  <si>
    <t xml:space="preserve">г. Петропавловск-Камчатский, ул. Войцешека, д. 13</t>
  </si>
  <si>
    <t xml:space="preserve">9.1.56</t>
  </si>
  <si>
    <t xml:space="preserve">г. Петропавловск-Камчатский, ул. Войцешека, д. 23</t>
  </si>
  <si>
    <t xml:space="preserve">9.1.57</t>
  </si>
  <si>
    <t xml:space="preserve">г. Петропавловск-Камчатский, ул. Войцешека, д. 7</t>
  </si>
  <si>
    <t xml:space="preserve">9.1.58</t>
  </si>
  <si>
    <t xml:space="preserve">г. Петропавловск-Камчатский, ул. Вольского, д. 4/1</t>
  </si>
  <si>
    <t xml:space="preserve">9.1.59</t>
  </si>
  <si>
    <t xml:space="preserve">г. Петропавловск-Камчатский, ул. Геологическая, д. 8</t>
  </si>
  <si>
    <t xml:space="preserve">9.1.60</t>
  </si>
  <si>
    <t xml:space="preserve">г. Петропавловск-Камчатский, ул. Горького, д. 17</t>
  </si>
  <si>
    <t xml:space="preserve">9.1.61</t>
  </si>
  <si>
    <t xml:space="preserve">г. Петропавловск-Камчатский, ул. Давыдова, д. 17</t>
  </si>
  <si>
    <t xml:space="preserve">9.1.62</t>
  </si>
  <si>
    <t xml:space="preserve">г. Петропавловск-Камчатский, ул. Дальняя, д. 26</t>
  </si>
  <si>
    <t xml:space="preserve">9.1.63</t>
  </si>
  <si>
    <t xml:space="preserve">г. Петропавловск-Камчатский, ул. Дальняя, д. 38</t>
  </si>
  <si>
    <t xml:space="preserve">9.1.64</t>
  </si>
  <si>
    <t xml:space="preserve">г. Петропавловск-Камчатский, ул. Дальняя, д. 40</t>
  </si>
  <si>
    <t xml:space="preserve">9.1.65</t>
  </si>
  <si>
    <t xml:space="preserve">г. Петропавловск-Камчатский, ул. Дальняя, д. 50</t>
  </si>
  <si>
    <t xml:space="preserve">9.1.66</t>
  </si>
  <si>
    <t xml:space="preserve">9.1.67</t>
  </si>
  <si>
    <t xml:space="preserve">г. Петропавловск-Камчатский, ул. Звездная, д. 15</t>
  </si>
  <si>
    <t xml:space="preserve">9.1.68</t>
  </si>
  <si>
    <t xml:space="preserve">г. Петропавловск-Камчатский, ул. Звездная, д. 20а</t>
  </si>
  <si>
    <t xml:space="preserve">9.1.69</t>
  </si>
  <si>
    <t xml:space="preserve">г. Петропавловск-Камчатский, ул. Звездная, д. 23</t>
  </si>
  <si>
    <t xml:space="preserve">9.1.70</t>
  </si>
  <si>
    <t xml:space="preserve">г. Петропавловск-Камчатский, ул. Звездная, д. 30</t>
  </si>
  <si>
    <t xml:space="preserve">9.1.71</t>
  </si>
  <si>
    <t xml:space="preserve">г. Петропавловск-Камчатский, ул. Индустриальная, д. 19</t>
  </si>
  <si>
    <t xml:space="preserve">9.1.72</t>
  </si>
  <si>
    <t xml:space="preserve">г. Петропавловск-Камчатский, ул. Индустриальная, д. 21</t>
  </si>
  <si>
    <t xml:space="preserve">9.1.73</t>
  </si>
  <si>
    <t xml:space="preserve">г. Петропавловск-Камчатский, ул. Индустриальная, д. 23</t>
  </si>
  <si>
    <t xml:space="preserve">9.1.74</t>
  </si>
  <si>
    <t xml:space="preserve">г. Петропавловск-Камчатский, ул. Индустриальная, д. 25</t>
  </si>
  <si>
    <t xml:space="preserve">9.1.75</t>
  </si>
  <si>
    <t xml:space="preserve">г. Петропавловск-Камчатский, ул. Индустриальная, д. 3</t>
  </si>
  <si>
    <t xml:space="preserve">9.1.76</t>
  </si>
  <si>
    <t xml:space="preserve">г. Петропавловск-Камчатский, ул. Индустриальная, д. 32</t>
  </si>
  <si>
    <t xml:space="preserve">9.1.77</t>
  </si>
  <si>
    <t xml:space="preserve">г. Петропавловск-Камчатский, ул. Индустриальная, д. 33</t>
  </si>
  <si>
    <t xml:space="preserve">9.1.78</t>
  </si>
  <si>
    <t xml:space="preserve">г. Петропавловск-Камчатский, ул. Кавказская, д. 34/1</t>
  </si>
  <si>
    <t xml:space="preserve">9.1.79</t>
  </si>
  <si>
    <t xml:space="preserve">г. Петропавловск-Камчатский, ул. Кавказская, д. 38</t>
  </si>
  <si>
    <t xml:space="preserve">9.1.80</t>
  </si>
  <si>
    <t xml:space="preserve">г. Петропавловск-Камчатский, ул. Капитана Беляева, д. 1</t>
  </si>
  <si>
    <t xml:space="preserve">9.1.81</t>
  </si>
  <si>
    <t xml:space="preserve">г. Петропавловск-Камчатский, ул. Капитана Беляева, д. 11</t>
  </si>
  <si>
    <t xml:space="preserve">9.1.82</t>
  </si>
  <si>
    <t xml:space="preserve">г. Петропавловск-Камчатский, ул. Капитана Беляева, д. 1а</t>
  </si>
  <si>
    <t xml:space="preserve">9.1.83</t>
  </si>
  <si>
    <t xml:space="preserve">г. Петропавловск-Камчатский, ул. Капитана Беляева, д. 2</t>
  </si>
  <si>
    <t xml:space="preserve">9.1.84</t>
  </si>
  <si>
    <t xml:space="preserve">г. Петропавловск-Камчатский, ул. Капитана Беляева, д. 3</t>
  </si>
  <si>
    <t xml:space="preserve">9.1.85</t>
  </si>
  <si>
    <t xml:space="preserve">г. Петропавловск-Камчатский, ул. Капитана Беляева, д. 9/1</t>
  </si>
  <si>
    <t xml:space="preserve">9.1.86</t>
  </si>
  <si>
    <t xml:space="preserve">г. Петропавловск-Камчатский, ул. Кирдищева, д. 10</t>
  </si>
  <si>
    <t xml:space="preserve">9.1.87</t>
  </si>
  <si>
    <t xml:space="preserve">г. Петропавловск-Камчатский, ул. Кирдищева, д. 15</t>
  </si>
  <si>
    <t xml:space="preserve">9.1.88</t>
  </si>
  <si>
    <t xml:space="preserve">г. Петропавловск-Камчатский, ул. Кирдищева, д. 21</t>
  </si>
  <si>
    <t xml:space="preserve">9.1.89</t>
  </si>
  <si>
    <t xml:space="preserve">9.1.90</t>
  </si>
  <si>
    <t xml:space="preserve">г. Петропавловск-Камчатский, ул. Ключевская, д. 44</t>
  </si>
  <si>
    <t xml:space="preserve">9.1.91</t>
  </si>
  <si>
    <t xml:space="preserve">г. Петропавловск-Камчатский, ул. Командорская, д. 2</t>
  </si>
  <si>
    <t xml:space="preserve">9.1.92</t>
  </si>
  <si>
    <t xml:space="preserve">г. Петропавловск-Камчатский, ул. Комсомольская, д. 10</t>
  </si>
  <si>
    <t xml:space="preserve">9.1.93</t>
  </si>
  <si>
    <t xml:space="preserve">г. Петропавловск-Камчатский, ул. Комсомольская, д. 12</t>
  </si>
  <si>
    <t xml:space="preserve">9.1.94</t>
  </si>
  <si>
    <t xml:space="preserve">9.1.95</t>
  </si>
  <si>
    <t xml:space="preserve">г. Петропавловск-Камчатский, ул. Комсомольская, д. 4</t>
  </si>
  <si>
    <t xml:space="preserve">9.1.96</t>
  </si>
  <si>
    <t xml:space="preserve">г. Петропавловск-Камчатский, ул. Комсомольская, д. 8</t>
  </si>
  <si>
    <t xml:space="preserve">9.1.97</t>
  </si>
  <si>
    <t xml:space="preserve">9.1.98</t>
  </si>
  <si>
    <t xml:space="preserve">г. Петропавловск-Камчатский, ул. Корякская, д. 5</t>
  </si>
  <si>
    <t xml:space="preserve">9.1.99</t>
  </si>
  <si>
    <t xml:space="preserve">г. Петропавловск-Камчатский, ул. Космонавтов, д. 5</t>
  </si>
  <si>
    <t xml:space="preserve">9.1.100</t>
  </si>
  <si>
    <t xml:space="preserve">г. Петропавловск-Камчатский, ул. Крылова, д. 8</t>
  </si>
  <si>
    <t xml:space="preserve">9.1.101</t>
  </si>
  <si>
    <t xml:space="preserve">г. Петропавловск-Камчатский, ул. Курильская, д. 30</t>
  </si>
  <si>
    <t xml:space="preserve">9.1.102</t>
  </si>
  <si>
    <t xml:space="preserve">г. Петропавловск-Камчатский, ул. Курильская, д. 34</t>
  </si>
  <si>
    <t xml:space="preserve">9.1.103</t>
  </si>
  <si>
    <t xml:space="preserve">г. Петропавловск-Камчатский, ул. Кутузова, д. 12а</t>
  </si>
  <si>
    <t xml:space="preserve">9.1.104</t>
  </si>
  <si>
    <t xml:space="preserve">г. Петропавловск-Камчатский, ул. Кутузова, д. 12б</t>
  </si>
  <si>
    <t xml:space="preserve">9.1.105</t>
  </si>
  <si>
    <t xml:space="preserve">г. Петропавловск-Камчатский, ул. Кутузова, д. 18а</t>
  </si>
  <si>
    <t xml:space="preserve">9.1.106</t>
  </si>
  <si>
    <t xml:space="preserve">г. Петропавловск-Камчатский, ул. Ленинградская, д. 39</t>
  </si>
  <si>
    <t xml:space="preserve">9.1.107</t>
  </si>
  <si>
    <t xml:space="preserve">г. Петропавловск-Камчатский, ул. Ленинградская, д. 74</t>
  </si>
  <si>
    <t xml:space="preserve">9.1.108</t>
  </si>
  <si>
    <t xml:space="preserve">г. Петропавловск-Камчатский, ул. Ленинская, д. 8</t>
  </si>
  <si>
    <t xml:space="preserve">9.1.109</t>
  </si>
  <si>
    <t xml:space="preserve">г. Петропавловск-Камчатский, ул. Лермонтова, д. 18</t>
  </si>
  <si>
    <t xml:space="preserve">9.1.110</t>
  </si>
  <si>
    <t xml:space="preserve">г. Петропавловск-Камчатский, ул. Лермонтова, д. 20</t>
  </si>
  <si>
    <t xml:space="preserve">9.1.111</t>
  </si>
  <si>
    <t xml:space="preserve">г. Петропавловск-Камчатский, ул. Лермонтова, д. 20/1</t>
  </si>
  <si>
    <t xml:space="preserve">9.1.112</t>
  </si>
  <si>
    <t xml:space="preserve">г. Петропавловск-Камчатский, ул. Лермонтова, д. 20а</t>
  </si>
  <si>
    <t xml:space="preserve">9.1.113</t>
  </si>
  <si>
    <t xml:space="preserve">г. Петропавловск-Камчатский, ул. Лермонтова, д. 22</t>
  </si>
  <si>
    <t xml:space="preserve">9.1.114</t>
  </si>
  <si>
    <t xml:space="preserve">г. Петропавловск-Камчатский, ул. Лермонтова, д. 22а</t>
  </si>
  <si>
    <t xml:space="preserve">9.1.115</t>
  </si>
  <si>
    <t xml:space="preserve">г. Петропавловск-Камчатский, ул. Лермонтова, д. 24а</t>
  </si>
  <si>
    <t xml:space="preserve">9.1.116</t>
  </si>
  <si>
    <t xml:space="preserve">9.1.117</t>
  </si>
  <si>
    <t xml:space="preserve">9.1.118</t>
  </si>
  <si>
    <t xml:space="preserve">г. Петропавловск-Камчатский, ул. Мишенная, д. 102</t>
  </si>
  <si>
    <t xml:space="preserve">9.1.119</t>
  </si>
  <si>
    <t xml:space="preserve">г. Петропавловск-Камчатский, ул. Мишенная, д. 110</t>
  </si>
  <si>
    <t xml:space="preserve">9.1.120</t>
  </si>
  <si>
    <t xml:space="preserve">г. Петропавловск-Камчатский, ул. Мишенная, д. 112</t>
  </si>
  <si>
    <t xml:space="preserve">9.1.121</t>
  </si>
  <si>
    <t xml:space="preserve">г. Петропавловск-Камчатский, ул. Мишенная, д. 116</t>
  </si>
  <si>
    <t xml:space="preserve">9.1.122</t>
  </si>
  <si>
    <t xml:space="preserve">г. Петропавловск-Камчатский, ул. Мишенная, д. 116/1</t>
  </si>
  <si>
    <t xml:space="preserve">9.1.123</t>
  </si>
  <si>
    <t xml:space="preserve">г. Петропавловск-Камчатский, ул. Мишенная, д. 118</t>
  </si>
  <si>
    <t xml:space="preserve">9.1.124</t>
  </si>
  <si>
    <t xml:space="preserve">г. Петропавловск-Камчатский, ул. Мишенная, д. 120</t>
  </si>
  <si>
    <t xml:space="preserve">9.1.125</t>
  </si>
  <si>
    <t xml:space="preserve">г. Петропавловск-Камчатский, ул. Молчанова, д. 1</t>
  </si>
  <si>
    <t xml:space="preserve">9.1.126</t>
  </si>
  <si>
    <t xml:space="preserve">г. Петропавловск-Камчатский, ул. Молчанова, д. 3</t>
  </si>
  <si>
    <t xml:space="preserve">9.1.127</t>
  </si>
  <si>
    <t xml:space="preserve">г. Петропавловск-Камчатский, ул. Николаевой-Терешковой В.В., д. 12</t>
  </si>
  <si>
    <t xml:space="preserve">9.1.128</t>
  </si>
  <si>
    <t xml:space="preserve">г. Петропавловск-Камчатский, ул. Новая, д. 1</t>
  </si>
  <si>
    <t xml:space="preserve">9.1.129</t>
  </si>
  <si>
    <t xml:space="preserve">г. Петропавловск-Камчатский, ул. Океанская, д. 102</t>
  </si>
  <si>
    <t xml:space="preserve">9.1.130</t>
  </si>
  <si>
    <t xml:space="preserve">г. Петропавловск-Камчатский, ул. Океанская, д. 119</t>
  </si>
  <si>
    <t xml:space="preserve">9.1.131</t>
  </si>
  <si>
    <t xml:space="preserve">г. Петропавловск-Камчатский, ул. Океанская, д. 22в</t>
  </si>
  <si>
    <t xml:space="preserve">9.1.132</t>
  </si>
  <si>
    <t xml:space="preserve">г. Петропавловск-Камчатский, ул. Океанская, д. 22г</t>
  </si>
  <si>
    <t xml:space="preserve">9.1.133</t>
  </si>
  <si>
    <t xml:space="preserve">г. Петропавловск-Камчатский, ул. Океанская, д. 62</t>
  </si>
  <si>
    <t xml:space="preserve">9.1.134</t>
  </si>
  <si>
    <t xml:space="preserve">г. Петропавловск-Камчатский, ул. Океанская, д. 63/1</t>
  </si>
  <si>
    <t xml:space="preserve">9.1.135</t>
  </si>
  <si>
    <t xml:space="preserve">г. Петропавловск-Камчатский, ул. Океанская, д. 64</t>
  </si>
  <si>
    <t xml:space="preserve">9.1.136</t>
  </si>
  <si>
    <t xml:space="preserve">г. Петропавловск-Камчатский, ул. Океанская, д. 67</t>
  </si>
  <si>
    <t xml:space="preserve">9.1.137</t>
  </si>
  <si>
    <t xml:space="preserve">г. Петропавловск-Камчатский, ул. Океанская, д. 80а</t>
  </si>
  <si>
    <t xml:space="preserve">9.1.138</t>
  </si>
  <si>
    <t xml:space="preserve">9.1.139</t>
  </si>
  <si>
    <t xml:space="preserve">г. Петропавловск-Камчатский, ул. Океанская, д. 94а</t>
  </si>
  <si>
    <t xml:space="preserve">9.1.140</t>
  </si>
  <si>
    <t xml:space="preserve">г. Петропавловск-Камчатский, ул. Пограничная, д. 6</t>
  </si>
  <si>
    <t xml:space="preserve">9.1.141</t>
  </si>
  <si>
    <t xml:space="preserve">9.1.142</t>
  </si>
  <si>
    <t xml:space="preserve">г. Петропавловск-Камчатский, ул. Партизанская, д. 25</t>
  </si>
  <si>
    <t xml:space="preserve">9.1.143</t>
  </si>
  <si>
    <t xml:space="preserve">9.1.144</t>
  </si>
  <si>
    <t xml:space="preserve">9.1.145</t>
  </si>
  <si>
    <t xml:space="preserve">г. Петропавловск-Камчатский, ул. Партизанская, д. 35</t>
  </si>
  <si>
    <t xml:space="preserve">9.1.146</t>
  </si>
  <si>
    <t xml:space="preserve">9.1.147</t>
  </si>
  <si>
    <t xml:space="preserve">г. Петропавловск-Камчатский, ул. Петра Ильичева, д. 45</t>
  </si>
  <si>
    <t xml:space="preserve">9.1.148</t>
  </si>
  <si>
    <t xml:space="preserve">г. Петропавловск-Камчатский, ул. Пограничная, д. 23</t>
  </si>
  <si>
    <t xml:space="preserve">9.1.149</t>
  </si>
  <si>
    <t xml:space="preserve">9.1.150</t>
  </si>
  <si>
    <t xml:space="preserve">г. Петропавловск-Камчатский, ул. Пономарева, д. 10</t>
  </si>
  <si>
    <t xml:space="preserve">9.1.151</t>
  </si>
  <si>
    <t xml:space="preserve">г. Петропавловск-Камчатский, ул. Пономарева, д. 3</t>
  </si>
  <si>
    <t xml:space="preserve">9.1.152</t>
  </si>
  <si>
    <t xml:space="preserve">9.1.153</t>
  </si>
  <si>
    <t xml:space="preserve">г. Петропавловск-Камчатский, ул. Пономарева, д. 39</t>
  </si>
  <si>
    <t xml:space="preserve">9.1.154</t>
  </si>
  <si>
    <t xml:space="preserve">г. Петропавловск-Камчатский, ул. Пономарева, д. 7а</t>
  </si>
  <si>
    <t xml:space="preserve">9.1.155</t>
  </si>
  <si>
    <t xml:space="preserve">г. Петропавловск-Камчатский, ул. Пржевальского, д. 21</t>
  </si>
  <si>
    <t xml:space="preserve">9.1.156</t>
  </si>
  <si>
    <t xml:space="preserve">г. Петропавловск-Камчатский, ул. Рябиковская, д. 35а</t>
  </si>
  <si>
    <t xml:space="preserve">9.1.157</t>
  </si>
  <si>
    <t xml:space="preserve">г. Петропавловск-Камчатский, ул. Рябиковская, д. 97</t>
  </si>
  <si>
    <t xml:space="preserve">9.1.158</t>
  </si>
  <si>
    <t xml:space="preserve">г. Петропавловск-Камчатский, ул. Сахалинская, д. 19</t>
  </si>
  <si>
    <t xml:space="preserve">9.1.159</t>
  </si>
  <si>
    <t xml:space="preserve">9.1.160</t>
  </si>
  <si>
    <t xml:space="preserve">9.1.161</t>
  </si>
  <si>
    <t xml:space="preserve">г. Петропавловск-Камчатский, ул. Спортивная, д. 8</t>
  </si>
  <si>
    <t xml:space="preserve">9.1.162</t>
  </si>
  <si>
    <t xml:space="preserve">г. Петропавловск-Камчатский, ул. Тельмана, д. 2а</t>
  </si>
  <si>
    <t xml:space="preserve">9.1.163</t>
  </si>
  <si>
    <t xml:space="preserve">г. Петропавловск-Камчатский, ул. Тельмана, д. 2б</t>
  </si>
  <si>
    <t xml:space="preserve">9.1.164</t>
  </si>
  <si>
    <t xml:space="preserve">г. Петропавловск-Камчатский, ул. Труда, д. 37</t>
  </si>
  <si>
    <t xml:space="preserve">9.1.165</t>
  </si>
  <si>
    <t xml:space="preserve">г. Петропавловск-Камчатский, ул. Труда, д. 39</t>
  </si>
  <si>
    <t xml:space="preserve">9.1.166</t>
  </si>
  <si>
    <t xml:space="preserve">г. Петропавловск-Камчатский, ул. Труда, д. 41</t>
  </si>
  <si>
    <t xml:space="preserve">9.1.167</t>
  </si>
  <si>
    <t xml:space="preserve">г. Петропавловск-Камчатский, ул. Тушканова, д. 10</t>
  </si>
  <si>
    <t xml:space="preserve">9.1.168</t>
  </si>
  <si>
    <t xml:space="preserve">г. Петропавловск-Камчатский, ул. Тушканова, д. 10/3</t>
  </si>
  <si>
    <t xml:space="preserve">9.1.169</t>
  </si>
  <si>
    <t xml:space="preserve">г. Петропавловск-Камчатский, ул. Тушканова, д. 12</t>
  </si>
  <si>
    <t xml:space="preserve">9.1.170</t>
  </si>
  <si>
    <t xml:space="preserve">г. Петропавловск-Камчатский, ул. Тушканова, д. 14</t>
  </si>
  <si>
    <t xml:space="preserve">9.1.171</t>
  </si>
  <si>
    <t xml:space="preserve">г. Петропавловск-Камчатский, ул. Чубарова, д. 3</t>
  </si>
  <si>
    <t xml:space="preserve">9.1.172</t>
  </si>
  <si>
    <t xml:space="preserve">г. Петропавловск-Камчатский, ул. Чубарова, д. 4</t>
  </si>
  <si>
    <t xml:space="preserve">9.1.173</t>
  </si>
  <si>
    <t xml:space="preserve">г. Петропавловск-Камчатский, ул. Чубарова, д. 4/1</t>
  </si>
  <si>
    <t xml:space="preserve">9.1.174</t>
  </si>
  <si>
    <t xml:space="preserve">г. Петропавловск-Камчатский, ул. Чубарова, д. 5</t>
  </si>
  <si>
    <t xml:space="preserve">9.1.175</t>
  </si>
  <si>
    <t xml:space="preserve">г. Петропавловск-Камчатский, ул. Чубарова, д. 6</t>
  </si>
  <si>
    <t xml:space="preserve">9.1.176</t>
  </si>
  <si>
    <t xml:space="preserve">г. Петропавловск-Камчатский, ул. Щорса, д. 12б</t>
  </si>
  <si>
    <t xml:space="preserve">9.1.177</t>
  </si>
  <si>
    <t xml:space="preserve">г. Петропавловск-Камчатский, ш. Петропавловское, д. 23</t>
  </si>
  <si>
    <t xml:space="preserve">9.1.178</t>
  </si>
  <si>
    <t xml:space="preserve">9.1.179</t>
  </si>
  <si>
    <t xml:space="preserve">г. Петропавловск-Камчатский, ш. Петропавловское, д. 31а</t>
  </si>
  <si>
    <t xml:space="preserve">с. Аянка, ул. Полярная, д. 7</t>
  </si>
  <si>
    <t xml:space="preserve">с. Каменское, ул. Беккерова, д. 32</t>
  </si>
  <si>
    <t xml:space="preserve">10.2.2</t>
  </si>
  <si>
    <t xml:space="preserve">с. Каменское, ул. Чубарова, д. 5</t>
  </si>
  <si>
    <t xml:space="preserve">с. Соболево, ул. Заречная, д. 2в</t>
  </si>
  <si>
    <t xml:space="preserve">с. Устьевое, ул. Речная, д. 35</t>
  </si>
  <si>
    <t xml:space="preserve">Сельское поселение село Седанка</t>
  </si>
  <si>
    <t xml:space="preserve">с. Седанка, ул. Школьная, д. 9</t>
  </si>
  <si>
    <t xml:space="preserve">с. Тигиль, ул. Партизанская, д. 24</t>
  </si>
  <si>
    <t xml:space="preserve">12.2.2</t>
  </si>
  <si>
    <t xml:space="preserve">с. Тигиль, ул. Соболева, д. 1</t>
  </si>
  <si>
    <t xml:space="preserve">с. Апача, ул. Дорожная, д. 3</t>
  </si>
  <si>
    <t xml:space="preserve">с. Апача, ул. Юбилейная, д. 15</t>
  </si>
  <si>
    <t xml:space="preserve">с. Апача, ул. Юбилейная, д. 17</t>
  </si>
  <si>
    <t xml:space="preserve">с. Кавалерское, ул. Строительная, д. 12</t>
  </si>
  <si>
    <t xml:space="preserve">п. Озерновский, ул. Октябрьская, д. 15</t>
  </si>
  <si>
    <t xml:space="preserve">п. Озерновский, ул. Октябрьская, д. 31</t>
  </si>
  <si>
    <t xml:space="preserve">п. Озерновский, ул. Рабочая, д. 13</t>
  </si>
  <si>
    <t xml:space="preserve">13.4</t>
  </si>
  <si>
    <t xml:space="preserve">13.4.1</t>
  </si>
  <si>
    <t xml:space="preserve">п. Октябрьский, ул. Комсомольская, д. 28</t>
  </si>
  <si>
    <t xml:space="preserve">13.4.2</t>
  </si>
  <si>
    <t xml:space="preserve">п. Октябрьский, ул. Комсомольская, д. 45</t>
  </si>
  <si>
    <t xml:space="preserve">13.4.3</t>
  </si>
  <si>
    <t xml:space="preserve">п. Октябрьский, ул. Пушкинская, д. 81</t>
  </si>
  <si>
    <t xml:space="preserve">13.5</t>
  </si>
  <si>
    <t xml:space="preserve">13.5.1</t>
  </si>
  <si>
    <t xml:space="preserve">с. Усть-Большерецк, ул. Юбилейная, д. 2</t>
  </si>
  <si>
    <t xml:space="preserve">13.5.2</t>
  </si>
  <si>
    <t xml:space="preserve">с. Усть-Большерецк, ул. Юбилейная, д. 4а</t>
  </si>
  <si>
    <t xml:space="preserve">14.1</t>
  </si>
  <si>
    <t xml:space="preserve">14.1.1</t>
  </si>
  <si>
    <t xml:space="preserve">п. Ключи, ул. Партизанская, д. 21</t>
  </si>
  <si>
    <t xml:space="preserve">14.1.2</t>
  </si>
  <si>
    <t xml:space="preserve">п. Ключи, ул. Свободная, д. 13</t>
  </si>
  <si>
    <t xml:space="preserve">14.1.3</t>
  </si>
  <si>
    <t xml:space="preserve">п. Ключи, ул. Северная, д. 5</t>
  </si>
  <si>
    <t xml:space="preserve">14.1.4</t>
  </si>
  <si>
    <t xml:space="preserve">14.1.5</t>
  </si>
  <si>
    <t xml:space="preserve">п. Ключи, ул. Школьная, д. 12</t>
  </si>
  <si>
    <t xml:space="preserve">14.2</t>
  </si>
  <si>
    <t xml:space="preserve">14.2.1</t>
  </si>
  <si>
    <t xml:space="preserve">п. Козыревск, ул. Советская, д. 11</t>
  </si>
  <si>
    <t xml:space="preserve">14.3</t>
  </si>
  <si>
    <t xml:space="preserve">14.3.1</t>
  </si>
  <si>
    <t xml:space="preserve">п. Усть-Камчатск, ул. Бодрова, д. 29</t>
  </si>
  <si>
    <t xml:space="preserve">14.3.2</t>
  </si>
  <si>
    <t xml:space="preserve">п. Усть-Камчатск, ул. Ленина, д. 69</t>
  </si>
  <si>
    <t xml:space="preserve">14.3.3</t>
  </si>
  <si>
    <t xml:space="preserve">п. Усть-Камчатск, ул. Ленина, д. 99</t>
  </si>
  <si>
    <t xml:space="preserve">14.3.4</t>
  </si>
  <si>
    <t xml:space="preserve">п. Усть-Камчатск, ул. Ленина, д. 103</t>
  </si>
  <si>
    <t xml:space="preserve">14.3.5</t>
  </si>
  <si>
    <t xml:space="preserve">п. Усть-Камчатск, ул. Ленина, д. 105</t>
  </si>
  <si>
    <t xml:space="preserve">Приложение 2                                                            к приказу Министерства жилищно-коммунального      хозяйства  и  энергетики Камчатского края              от 31.05.2023  № 17-Н</t>
  </si>
  <si>
    <t xml:space="preserve">Приложение 2                                                            к Приказу  Министерства ЖКХ и энергетики Камчатского края от 04.08.2014 № 476</t>
  </si>
  <si>
    <t xml:space="preserve"> Реестр многоквартирных домов, включенных в краткосрочный план реализации региональной программы капитального ремонта общего имущества многоквартирных домов в Камчатском крае на 2014-2043 годы по видам ремонта по Камчатскому краю на 2014 - 2016 годы</t>
  </si>
  <si>
    <t xml:space="preserve">к Приказу  Министерства ЖКХ и энергетики Камчатского края от 04.08.2014 № 476</t>
  </si>
  <si>
    <t xml:space="preserve">№ п\п</t>
  </si>
  <si>
    <t xml:space="preserve">Стоимость капитального ремонта Всего</t>
  </si>
  <si>
    <t xml:space="preserve">Виды, установленные частью 1 статьи 166 Жилищного кодекса Российской Федерации</t>
  </si>
  <si>
    <t xml:space="preserve">Виды, установленные законом Камчатского края от 02.12.2013 №359</t>
  </si>
  <si>
    <t xml:space="preserve">ремонт внутридомовых инженерных систем</t>
  </si>
  <si>
    <t xml:space="preserve">ремонт или замена лифтового оборудования</t>
  </si>
  <si>
    <t xml:space="preserve">ремонт крыши</t>
  </si>
  <si>
    <t xml:space="preserve">ремонт подвальных помещений</t>
  </si>
  <si>
    <t xml:space="preserve">ремонт фасада</t>
  </si>
  <si>
    <t xml:space="preserve">ремонт фундамента</t>
  </si>
  <si>
    <t xml:space="preserve">государственная экспертиза проектной документации</t>
  </si>
  <si>
    <t xml:space="preserve">проведение инженерно-геологических изысканий</t>
  </si>
  <si>
    <t xml:space="preserve">другие виды</t>
  </si>
  <si>
    <t xml:space="preserve">всего</t>
  </si>
  <si>
    <t xml:space="preserve">отопление</t>
  </si>
  <si>
    <t xml:space="preserve">ХВС</t>
  </si>
  <si>
    <t xml:space="preserve">ГВС</t>
  </si>
  <si>
    <t xml:space="preserve">водоотведение</t>
  </si>
  <si>
    <t xml:space="preserve">электроснабжение</t>
  </si>
  <si>
    <t xml:space="preserve">ед.</t>
  </si>
  <si>
    <t xml:space="preserve">кв.м.</t>
  </si>
  <si>
    <t xml:space="preserve">куб.м.</t>
  </si>
  <si>
    <t xml:space="preserve">руб. </t>
  </si>
  <si>
    <t xml:space="preserve">4а</t>
  </si>
  <si>
    <t xml:space="preserve">4б</t>
  </si>
  <si>
    <t xml:space="preserve">4в</t>
  </si>
  <si>
    <t xml:space="preserve">4г</t>
  </si>
  <si>
    <t xml:space="preserve">4д</t>
  </si>
  <si>
    <t xml:space="preserve">5.1.5</t>
  </si>
  <si>
    <t xml:space="preserve">5.1.6</t>
  </si>
  <si>
    <t xml:space="preserve">5.1.7</t>
  </si>
  <si>
    <t xml:space="preserve">5.1.8</t>
  </si>
  <si>
    <t xml:space="preserve">5.1.9</t>
  </si>
  <si>
    <t xml:space="preserve">5.1.10</t>
  </si>
  <si>
    <t xml:space="preserve">5.1.11</t>
  </si>
  <si>
    <t xml:space="preserve">5.1.12</t>
  </si>
  <si>
    <t xml:space="preserve">5.1.13</t>
  </si>
  <si>
    <t xml:space="preserve">5.1.14</t>
  </si>
  <si>
    <t xml:space="preserve">5.1.15</t>
  </si>
  <si>
    <t xml:space="preserve">5.1.16</t>
  </si>
  <si>
    <t xml:space="preserve">5.1.17</t>
  </si>
  <si>
    <t xml:space="preserve">5.1.18</t>
  </si>
  <si>
    <t xml:space="preserve">5.1.19</t>
  </si>
  <si>
    <t xml:space="preserve">5.1.20</t>
  </si>
  <si>
    <t xml:space="preserve">5.1.21</t>
  </si>
  <si>
    <t xml:space="preserve">5.1.22</t>
  </si>
  <si>
    <t xml:space="preserve">5.1.23</t>
  </si>
  <si>
    <t xml:space="preserve">5.1.24</t>
  </si>
  <si>
    <t xml:space="preserve">5.1.25</t>
  </si>
  <si>
    <t xml:space="preserve">5.1.26</t>
  </si>
  <si>
    <t xml:space="preserve">5.1.27</t>
  </si>
  <si>
    <t xml:space="preserve">5.1.28</t>
  </si>
  <si>
    <t xml:space="preserve">5.1.29</t>
  </si>
  <si>
    <t xml:space="preserve">Собюлевский муниципальный район</t>
  </si>
  <si>
    <t xml:space="preserve">Соболевский сельское поселение</t>
  </si>
  <si>
    <t xml:space="preserve">4.2.32</t>
  </si>
  <si>
    <t xml:space="preserve">п. Оссора, ул. Лукашевского, д. 13</t>
  </si>
  <si>
    <t xml:space="preserve">п. Оссора, ул. Лукашевского, д. 71</t>
  </si>
  <si>
    <t xml:space="preserve">с. Хаилино, ул. Центральная, д.7а</t>
  </si>
  <si>
    <t xml:space="preserve">Итого по всем МО :</t>
  </si>
  <si>
    <t xml:space="preserve">с. Хаилино, ул. Центральная, д. 4</t>
  </si>
  <si>
    <t xml:space="preserve">Приложение 3                                                                к приказу Министерства жилищно-коммунального    хозяйства  и  энергетики Камчатского края             от 31.05.2023 № 17-Н</t>
  </si>
  <si>
    <t xml:space="preserve">Приложение 3
к Приказу  Министерства ЖКХ и энергетики Камчатского края от 04.08.2014 № 476</t>
  </si>
  <si>
    <t xml:space="preserve">Планируемые показатели выполнения краткосрочного плана реализации региональной программы капитального ремонта общего имущества многоквартирных домов в Камчатском крае на 2014-2043 годы по Камчатскому краю на 2014 - 2016 годы</t>
  </si>
  <si>
    <t xml:space="preserve">Планируемый год проведения капитального ремонта</t>
  </si>
  <si>
    <t xml:space="preserve">Количество МКД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</si>
  <si>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</si>
  <si>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</si>
  <si>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</si>
  <si>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</si>
  <si>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Всего:</t>
  </si>
  <si>
    <t xml:space="preserve">2.</t>
  </si>
  <si>
    <t xml:space="preserve">Сельское поселение село Ивашка</t>
  </si>
  <si>
    <t xml:space="preserve">8.3</t>
  </si>
  <si>
    <t xml:space="preserve">8.4</t>
  </si>
  <si>
    <t xml:space="preserve">8.5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</si>
  <si>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</si>
  <si>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</si>
  <si>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</si>
  <si>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</si>
  <si>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</si>
  <si>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</si>
  <si>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"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</si>
</sst>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"/>
    <numFmt numFmtId="166" formatCode="#,##0"/>
    <numFmt numFmtId="167" formatCode="0"/>
    <numFmt numFmtId="168" formatCode="_-* #,##0.00_р_._-;\-* #,##0.00_р_._-;_-* \-??_р_._-;_-@_-"/>
    <numFmt numFmtId="169" formatCode="@"/>
    <numFmt numFmtId="170" formatCode="dd/mm/yyyy"/>
    <numFmt numFmtId="171" formatCode="#0.00"/>
    <numFmt numFmtId="172" formatCode="0.00"/>
    <numFmt numFmtId="173" formatCode="###\ ###\ ###\ ##0.00"/>
  </numFmts>
  <fonts count="29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Calibri"/>
      <family val="2"/>
      <charset val="204"/>
    </font>
    <font>
      <sz val="14"/>
      <name val="Times New Roman"/>
      <family val="0"/>
      <charset val="1"/>
    </font>
    <font>
      <sz val="14"/>
      <name val="Times New Roman"/>
      <family val="1"/>
    </font>
    <font>
      <sz val="10"/>
      <name val="Times New Roman"/>
      <family val="1"/>
      <charset val="204"/>
    </font>
    <font>
      <sz val="11"/>
      <color rgb="FF7030A0"/>
      <name val="Calibri"/>
      <family val="2"/>
      <charset val="204"/>
    </font>
    <font>
      <i val="true"/>
      <sz val="11"/>
      <name val="Calibri"/>
      <family val="2"/>
      <charset val="204"/>
    </font>
    <font>
      <sz val="11"/>
      <color rgb="FF7030A0"/>
      <name val="Times New Roman"/>
      <family val="1"/>
      <charset val="204"/>
    </font>
    <font>
      <sz val="12"/>
      <color rgb="FF9C0006"/>
      <name val="Times New Roman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0"/>
      <charset val="1"/>
    </font>
    <font>
      <sz val="11"/>
      <color rgb="FF000000"/>
      <name val="Times New Roman"/>
      <family val="1"/>
      <charset val="204"/>
    </font>
    <font>
      <sz val="11"/>
      <color rgb="FF0070C0"/>
      <name val="Calibri"/>
      <family val="2"/>
      <charset val="204"/>
    </font>
    <font>
      <sz val="14"/>
      <name val="Times New Roman"/>
      <family val="1"/>
      <charset val="1"/>
    </font>
    <font>
      <sz val="12"/>
      <color rgb="FF006100"/>
      <name val="Times New Roman"/>
      <family val="2"/>
      <charset val="204"/>
    </font>
    <font>
      <sz val="9"/>
      <name val="Times New Roman"/>
      <family val="1"/>
      <charset val="204"/>
    </font>
    <font>
      <sz val="12"/>
      <color rgb="FF9C6500"/>
      <name val="Times New Roman"/>
      <family val="2"/>
      <charset val="204"/>
    </font>
    <font>
      <sz val="9"/>
      <color rgb="FF000000"/>
      <name val="Tahoma"/>
      <family val="2"/>
      <charset val="204"/>
    </font>
    <font>
      <sz val="12"/>
      <name val="Calibri"/>
      <family val="2"/>
      <charset val="204"/>
    </font>
    <font>
      <b val="true"/>
      <sz val="10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2"/>
      <color rgb="FF7030A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  <bgColor rgb="FFFFEB9C"/>
      </patternFill>
    </fill>
    <fill>
      <patternFill patternType="solid">
        <fgColor rgb="FFC6EFCE"/>
        <bgColor rgb="FFCCFFFF"/>
      </patternFill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2" borderId="0" applyFont="true" applyBorder="false" applyAlignment="true" applyProtection="false">
      <alignment horizontal="general" vertical="bottom" textRotation="0" wrapText="false" indent="0" shrinkToFit="false"/>
    </xf>
    <xf numFmtId="164" fontId="21" fillId="3" borderId="0" applyFont="true" applyBorder="false" applyAlignment="true" applyProtection="false">
      <alignment horizontal="general" vertical="bottom" textRotation="0" wrapText="false" indent="0" shrinkToFit="false"/>
    </xf>
    <xf numFmtId="164" fontId="23" fillId="4" borderId="0" applyFont="true" applyBorder="false" applyAlignment="true" applyProtection="false">
      <alignment horizontal="general" vertical="bottom" textRotation="0" wrapText="false" indent="0" shrinkToFit="false"/>
    </xf>
  </cellStyleXfs>
  <cellXfs count="1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7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8" fontId="7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7" fillId="0" borderId="2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7" fillId="0" borderId="5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5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70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7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7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2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5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5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5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6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2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2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2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5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6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6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6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28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6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Excel Built-in Bad" xfId="22"/>
    <cellStyle name="Excel Built-in Good" xfId="23"/>
    <cellStyle name="Excel Built-in Neutral" xfId="24"/>
  </cellStyles>
  <dxfs count="5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FFFF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V82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0" ySplit="8" topLeftCell="A9" activePane="bottomLeft" state="frozen"/>
      <selection pane="topLeft" activeCell="A1" activeCellId="0" sqref="A1"/>
      <selection pane="bottomLeft" activeCell="P1" activeCellId="0" sqref="P1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9.57"/>
    <col collapsed="false" customWidth="true" hidden="false" outlineLevel="0" max="2" min="2" style="1" width="67.57"/>
    <col collapsed="false" customWidth="true" hidden="false" outlineLevel="0" max="4" min="3" style="1" width="7"/>
    <col collapsed="false" customWidth="true" hidden="false" outlineLevel="0" max="5" min="5" style="1" width="23.42"/>
    <col collapsed="false" customWidth="true" hidden="false" outlineLevel="0" max="7" min="6" style="1" width="4.57"/>
    <col collapsed="false" customWidth="true" hidden="false" outlineLevel="0" max="8" min="8" style="2" width="17.86"/>
    <col collapsed="false" customWidth="true" hidden="false" outlineLevel="0" max="9" min="9" style="2" width="18.42"/>
    <col collapsed="false" customWidth="true" hidden="false" outlineLevel="0" max="10" min="10" style="2" width="15"/>
    <col collapsed="false" customWidth="true" hidden="false" outlineLevel="0" max="11" min="11" style="3" width="12.86"/>
    <col collapsed="false" customWidth="true" hidden="false" outlineLevel="0" max="12" min="12" style="2" width="21.43"/>
    <col collapsed="false" customWidth="true" hidden="false" outlineLevel="0" max="13" min="13" style="2" width="14.14"/>
    <col collapsed="false" customWidth="true" hidden="false" outlineLevel="0" max="14" min="14" style="2" width="16"/>
    <col collapsed="false" customWidth="true" hidden="false" outlineLevel="0" max="15" min="15" style="2" width="14.71"/>
    <col collapsed="false" customWidth="true" hidden="false" outlineLevel="0" max="17" min="16" style="2" width="16"/>
    <col collapsed="false" customWidth="true" hidden="false" outlineLevel="0" max="18" min="18" style="2" width="9.57"/>
    <col collapsed="false" customWidth="true" hidden="false" outlineLevel="0" max="19" min="19" style="2" width="12.15"/>
    <col collapsed="false" customWidth="true" hidden="false" outlineLevel="0" max="20" min="20" style="1" width="11.57"/>
    <col collapsed="false" customWidth="true" hidden="false" outlineLevel="0" max="21" min="21" style="1" width="17.42"/>
    <col collapsed="false" customWidth="false" hidden="false" outlineLevel="0" max="16384" min="22" style="1" width="9.14"/>
  </cols>
  <sheetData>
    <row r="1" s="9" customFormat="true" ht="79.6" hidden="false" customHeight="true" outlineLevel="0" collapsed="false">
      <c r="A1" s="4"/>
      <c r="B1" s="5"/>
      <c r="C1" s="6"/>
      <c r="D1" s="4"/>
      <c r="E1" s="4"/>
      <c r="F1" s="4"/>
      <c r="G1" s="4"/>
      <c r="H1" s="7"/>
      <c r="I1" s="7"/>
      <c r="J1" s="7"/>
      <c r="K1" s="8"/>
      <c r="L1" s="7"/>
      <c r="M1" s="7"/>
      <c r="O1" s="10"/>
      <c r="P1" s="11" t="s">
        <v>0</v>
      </c>
      <c r="Q1" s="11"/>
      <c r="R1" s="11"/>
      <c r="S1" s="11"/>
      <c r="T1" s="11"/>
    </row>
    <row r="2" s="9" customFormat="true" ht="64.65" hidden="false" customHeight="true" outlineLevel="0" collapsed="false">
      <c r="A2" s="4"/>
      <c r="B2" s="5"/>
      <c r="C2" s="6"/>
      <c r="D2" s="4"/>
      <c r="E2" s="4"/>
      <c r="F2" s="4"/>
      <c r="G2" s="4"/>
      <c r="H2" s="7"/>
      <c r="I2" s="12"/>
      <c r="J2" s="12"/>
      <c r="K2" s="13"/>
      <c r="L2" s="12"/>
      <c r="M2" s="12"/>
      <c r="O2" s="14"/>
      <c r="P2" s="15" t="s">
        <v>1</v>
      </c>
      <c r="Q2" s="15"/>
      <c r="R2" s="15"/>
      <c r="S2" s="15"/>
      <c r="T2" s="15"/>
    </row>
    <row r="3" customFormat="false" ht="31.8" hidden="false" customHeight="true" outlineLevel="0" collapsed="false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customFormat="false" ht="12.75" hidden="false" customHeight="true" outlineLevel="0" collapsed="false">
      <c r="A4" s="17" t="s">
        <v>3</v>
      </c>
      <c r="B4" s="17" t="s">
        <v>4</v>
      </c>
      <c r="C4" s="18" t="s">
        <v>5</v>
      </c>
      <c r="D4" s="18"/>
      <c r="E4" s="19" t="s">
        <v>6</v>
      </c>
      <c r="F4" s="19" t="s">
        <v>7</v>
      </c>
      <c r="G4" s="19" t="s">
        <v>8</v>
      </c>
      <c r="H4" s="20" t="s">
        <v>9</v>
      </c>
      <c r="I4" s="21" t="s">
        <v>10</v>
      </c>
      <c r="J4" s="21"/>
      <c r="K4" s="22" t="s">
        <v>11</v>
      </c>
      <c r="L4" s="21" t="s">
        <v>12</v>
      </c>
      <c r="M4" s="21"/>
      <c r="N4" s="21"/>
      <c r="O4" s="21"/>
      <c r="P4" s="21"/>
      <c r="Q4" s="21"/>
      <c r="R4" s="20" t="s">
        <v>13</v>
      </c>
      <c r="S4" s="20" t="s">
        <v>14</v>
      </c>
      <c r="T4" s="23" t="s">
        <v>15</v>
      </c>
    </row>
    <row r="5" customFormat="false" ht="12.75" hidden="false" customHeight="true" outlineLevel="0" collapsed="false">
      <c r="A5" s="17"/>
      <c r="B5" s="17"/>
      <c r="C5" s="23" t="s">
        <v>16</v>
      </c>
      <c r="D5" s="23" t="s">
        <v>17</v>
      </c>
      <c r="E5" s="19"/>
      <c r="F5" s="19"/>
      <c r="G5" s="19"/>
      <c r="H5" s="20"/>
      <c r="I5" s="20" t="s">
        <v>18</v>
      </c>
      <c r="J5" s="20" t="s">
        <v>19</v>
      </c>
      <c r="K5" s="22"/>
      <c r="L5" s="24" t="s">
        <v>18</v>
      </c>
      <c r="M5" s="21" t="s">
        <v>20</v>
      </c>
      <c r="N5" s="21"/>
      <c r="O5" s="21"/>
      <c r="P5" s="21"/>
      <c r="Q5" s="21"/>
      <c r="R5" s="20"/>
      <c r="S5" s="20"/>
      <c r="T5" s="23"/>
    </row>
    <row r="6" customFormat="false" ht="133.5" hidden="false" customHeight="false" outlineLevel="0" collapsed="false">
      <c r="A6" s="17"/>
      <c r="B6" s="17"/>
      <c r="C6" s="23"/>
      <c r="D6" s="23"/>
      <c r="E6" s="19"/>
      <c r="F6" s="19"/>
      <c r="G6" s="19"/>
      <c r="H6" s="20"/>
      <c r="I6" s="20"/>
      <c r="J6" s="20"/>
      <c r="K6" s="22"/>
      <c r="L6" s="24"/>
      <c r="M6" s="25" t="s">
        <v>21</v>
      </c>
      <c r="N6" s="25" t="s">
        <v>22</v>
      </c>
      <c r="O6" s="25" t="s">
        <v>23</v>
      </c>
      <c r="P6" s="25" t="s">
        <v>24</v>
      </c>
      <c r="Q6" s="25" t="s">
        <v>25</v>
      </c>
      <c r="R6" s="20"/>
      <c r="S6" s="20"/>
      <c r="T6" s="23"/>
    </row>
    <row r="7" customFormat="false" ht="15" hidden="false" customHeight="false" outlineLevel="0" collapsed="false">
      <c r="A7" s="17"/>
      <c r="B7" s="17"/>
      <c r="C7" s="23"/>
      <c r="D7" s="23"/>
      <c r="E7" s="19"/>
      <c r="F7" s="19"/>
      <c r="G7" s="19"/>
      <c r="H7" s="21" t="s">
        <v>26</v>
      </c>
      <c r="I7" s="21" t="s">
        <v>26</v>
      </c>
      <c r="J7" s="21" t="s">
        <v>26</v>
      </c>
      <c r="K7" s="26" t="s">
        <v>27</v>
      </c>
      <c r="L7" s="21" t="s">
        <v>28</v>
      </c>
      <c r="M7" s="21" t="s">
        <v>28</v>
      </c>
      <c r="N7" s="21" t="s">
        <v>28</v>
      </c>
      <c r="O7" s="21" t="s">
        <v>28</v>
      </c>
      <c r="P7" s="21" t="s">
        <v>28</v>
      </c>
      <c r="Q7" s="21" t="s">
        <v>28</v>
      </c>
      <c r="R7" s="21" t="s">
        <v>29</v>
      </c>
      <c r="S7" s="21" t="s">
        <v>29</v>
      </c>
      <c r="T7" s="23"/>
    </row>
    <row r="8" s="29" customFormat="true" ht="12.75" hidden="false" customHeight="true" outlineLevel="0" collapsed="false">
      <c r="A8" s="27" t="n">
        <v>1</v>
      </c>
      <c r="B8" s="27" t="n">
        <v>2</v>
      </c>
      <c r="C8" s="27" t="n">
        <v>3</v>
      </c>
      <c r="D8" s="27" t="n">
        <v>4</v>
      </c>
      <c r="E8" s="27" t="n">
        <v>5</v>
      </c>
      <c r="F8" s="27" t="n">
        <v>6</v>
      </c>
      <c r="G8" s="27" t="n">
        <v>7</v>
      </c>
      <c r="H8" s="27" t="n">
        <v>8</v>
      </c>
      <c r="I8" s="27" t="n">
        <v>9</v>
      </c>
      <c r="J8" s="27" t="n">
        <v>10</v>
      </c>
      <c r="K8" s="28" t="n">
        <v>11</v>
      </c>
      <c r="L8" s="27"/>
      <c r="M8" s="27" t="n">
        <v>13</v>
      </c>
      <c r="N8" s="27" t="n">
        <v>14</v>
      </c>
      <c r="O8" s="27" t="n">
        <v>15</v>
      </c>
      <c r="P8" s="27" t="n">
        <v>16</v>
      </c>
      <c r="Q8" s="27" t="n">
        <v>17</v>
      </c>
      <c r="R8" s="27" t="n">
        <v>18</v>
      </c>
      <c r="S8" s="27" t="n">
        <v>19</v>
      </c>
      <c r="T8" s="27" t="n">
        <v>20</v>
      </c>
    </row>
    <row r="9" s="32" customFormat="true" ht="14.35" hidden="false" customHeight="false" outlineLevel="0" collapsed="false">
      <c r="A9" s="27"/>
      <c r="B9" s="30" t="s">
        <v>30</v>
      </c>
      <c r="C9" s="27" t="s">
        <v>31</v>
      </c>
      <c r="D9" s="27" t="s">
        <v>31</v>
      </c>
      <c r="E9" s="27" t="s">
        <v>31</v>
      </c>
      <c r="F9" s="27" t="s">
        <v>31</v>
      </c>
      <c r="G9" s="27" t="s">
        <v>31</v>
      </c>
      <c r="H9" s="31" t="n">
        <f aca="false">H11+H118+H140+H396+H404</f>
        <v>1889724.05</v>
      </c>
      <c r="I9" s="31" t="n">
        <f aca="false">I11+I118+I140+I396+I404</f>
        <v>1686445.215</v>
      </c>
      <c r="J9" s="31" t="n">
        <f aca="false">J11+J118+J140+J396+J404</f>
        <v>1594249.26</v>
      </c>
      <c r="K9" s="28" t="n">
        <f aca="false">K11+K118+K140+K396+K404</f>
        <v>92266</v>
      </c>
      <c r="L9" s="31" t="n">
        <f aca="false">L11+L118+L140+L396+L404</f>
        <v>1858610635.81</v>
      </c>
      <c r="M9" s="31" t="n">
        <f aca="false">M11+M118+M140+M396+M404</f>
        <v>18225895.62</v>
      </c>
      <c r="N9" s="31" t="n">
        <f aca="false">N11+N118+N140+N396+N404</f>
        <v>939301261.483312</v>
      </c>
      <c r="O9" s="31" t="n">
        <f aca="false">O11+O118+O140+O396+O404</f>
        <v>20659358.47</v>
      </c>
      <c r="P9" s="31" t="n">
        <f aca="false">P11+P118+P140+P396+P404</f>
        <v>865845123.496688</v>
      </c>
      <c r="Q9" s="31" t="n">
        <f aca="false">Q11+Q118+Q140+Q396+Q404</f>
        <v>14578996.74</v>
      </c>
      <c r="R9" s="21" t="s">
        <v>31</v>
      </c>
      <c r="S9" s="27" t="s">
        <v>31</v>
      </c>
      <c r="T9" s="27" t="s">
        <v>31</v>
      </c>
    </row>
    <row r="10" s="32" customFormat="true" ht="14.35" hidden="false" customHeight="false" outlineLevel="0" collapsed="false">
      <c r="A10" s="27" t="s">
        <v>32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customFormat="false" ht="14.35" hidden="false" customHeight="false" outlineLevel="0" collapsed="false">
      <c r="A11" s="33" t="s">
        <v>33</v>
      </c>
      <c r="B11" s="34"/>
      <c r="C11" s="18" t="s">
        <v>31</v>
      </c>
      <c r="D11" s="18" t="s">
        <v>31</v>
      </c>
      <c r="E11" s="18" t="s">
        <v>31</v>
      </c>
      <c r="F11" s="18" t="s">
        <v>31</v>
      </c>
      <c r="G11" s="18" t="s">
        <v>31</v>
      </c>
      <c r="H11" s="21" t="n">
        <f aca="false">H12+H15+H22+H58+H69+H99+H103+H110</f>
        <v>257924.9</v>
      </c>
      <c r="I11" s="35" t="n">
        <f aca="false">I12+I15+I22+I58+I69+I99+I103+I110</f>
        <v>231607.3</v>
      </c>
      <c r="J11" s="35" t="n">
        <f aca="false">J12+J15+J22+J58+J69+J99+J103+J110</f>
        <v>192237.35</v>
      </c>
      <c r="K11" s="26" t="n">
        <f aca="false">K12+K15+K22+K58+K69+K99+K103+K110</f>
        <v>14566</v>
      </c>
      <c r="L11" s="21" t="n">
        <f aca="false">L12+L15+L22+L59+L69+L99+L103+L110</f>
        <v>204666479.88</v>
      </c>
      <c r="M11" s="21" t="n">
        <f aca="false">M12+M15+M22+M58+M69+M99+M103+M110</f>
        <v>0</v>
      </c>
      <c r="N11" s="21" t="n">
        <f aca="false">N12+N15+N22+N58+N69+N99+N103+N110</f>
        <v>134027860.92</v>
      </c>
      <c r="O11" s="21" t="n">
        <f aca="false">O12+O15+O22+O58+O69+O99+O103+O110</f>
        <v>4206490.88</v>
      </c>
      <c r="P11" s="21" t="n">
        <f aca="false">P12+P15+P22+P58+P69+P99+P103+P110</f>
        <v>62352806.08</v>
      </c>
      <c r="Q11" s="21" t="n">
        <f aca="false">Q12+Q15+Q22+Q58+Q69+Q99+Q103+Q110</f>
        <v>4079322</v>
      </c>
      <c r="R11" s="21" t="s">
        <v>31</v>
      </c>
      <c r="S11" s="21" t="s">
        <v>31</v>
      </c>
      <c r="T11" s="17" t="s">
        <v>31</v>
      </c>
      <c r="U11" s="2"/>
    </row>
    <row r="12" customFormat="false" ht="14.35" hidden="false" customHeight="false" outlineLevel="0" collapsed="false">
      <c r="A12" s="36" t="s">
        <v>34</v>
      </c>
      <c r="B12" s="37" t="s">
        <v>35</v>
      </c>
      <c r="C12" s="18" t="s">
        <v>31</v>
      </c>
      <c r="D12" s="18" t="s">
        <v>31</v>
      </c>
      <c r="E12" s="18" t="s">
        <v>31</v>
      </c>
      <c r="F12" s="18" t="s">
        <v>31</v>
      </c>
      <c r="G12" s="18" t="s">
        <v>31</v>
      </c>
      <c r="H12" s="21" t="n">
        <f aca="false">H13</f>
        <v>541.7</v>
      </c>
      <c r="I12" s="21" t="n">
        <f aca="false">I13</f>
        <v>499.6</v>
      </c>
      <c r="J12" s="35" t="n">
        <f aca="false">J13</f>
        <v>176.1</v>
      </c>
      <c r="K12" s="26" t="n">
        <f aca="false">K13</f>
        <v>36</v>
      </c>
      <c r="L12" s="21" t="n">
        <f aca="false">L13</f>
        <v>2337128</v>
      </c>
      <c r="M12" s="21" t="n">
        <f aca="false">M13</f>
        <v>0</v>
      </c>
      <c r="N12" s="21" t="n">
        <f aca="false">N13</f>
        <v>941289.82</v>
      </c>
      <c r="O12" s="21" t="n">
        <f aca="false">O13</f>
        <v>960369.45</v>
      </c>
      <c r="P12" s="21" t="n">
        <f aca="false">P13</f>
        <v>435468.73</v>
      </c>
      <c r="Q12" s="21" t="n">
        <f aca="false">Q13</f>
        <v>0</v>
      </c>
      <c r="R12" s="21" t="s">
        <v>31</v>
      </c>
      <c r="S12" s="21" t="s">
        <v>31</v>
      </c>
      <c r="T12" s="17" t="s">
        <v>31</v>
      </c>
      <c r="U12" s="2"/>
    </row>
    <row r="13" customFormat="false" ht="15.75" hidden="false" customHeight="true" outlineLevel="0" collapsed="false">
      <c r="A13" s="36" t="s">
        <v>36</v>
      </c>
      <c r="B13" s="37" t="s">
        <v>37</v>
      </c>
      <c r="C13" s="18" t="s">
        <v>31</v>
      </c>
      <c r="D13" s="18" t="s">
        <v>31</v>
      </c>
      <c r="E13" s="18" t="s">
        <v>31</v>
      </c>
      <c r="F13" s="18" t="s">
        <v>31</v>
      </c>
      <c r="G13" s="18" t="s">
        <v>31</v>
      </c>
      <c r="H13" s="21" t="n">
        <f aca="false">SUM(H14:H14)</f>
        <v>541.7</v>
      </c>
      <c r="I13" s="21" t="n">
        <f aca="false">SUM(I14:I14)</f>
        <v>499.6</v>
      </c>
      <c r="J13" s="35" t="n">
        <f aca="false">SUM(J14:J14)</f>
        <v>176.1</v>
      </c>
      <c r="K13" s="26" t="n">
        <f aca="false">SUM(K14:K14)</f>
        <v>36</v>
      </c>
      <c r="L13" s="21" t="n">
        <f aca="false">SUM(L14:L14)</f>
        <v>2337128</v>
      </c>
      <c r="M13" s="21" t="n">
        <f aca="false">SUM(M14:M14)</f>
        <v>0</v>
      </c>
      <c r="N13" s="21" t="n">
        <f aca="false">SUM(N14:N14)</f>
        <v>941289.82</v>
      </c>
      <c r="O13" s="21" t="n">
        <f aca="false">SUM(O14:O14)</f>
        <v>960369.45</v>
      </c>
      <c r="P13" s="21" t="n">
        <f aca="false">SUM(P14:P14)</f>
        <v>435468.73</v>
      </c>
      <c r="Q13" s="21" t="n">
        <f aca="false">SUM(Q14:Q14)</f>
        <v>0</v>
      </c>
      <c r="R13" s="21" t="s">
        <v>31</v>
      </c>
      <c r="S13" s="21" t="s">
        <v>31</v>
      </c>
      <c r="T13" s="17" t="s">
        <v>31</v>
      </c>
      <c r="U13" s="2"/>
    </row>
    <row r="14" customFormat="false" ht="14.35" hidden="false" customHeight="false" outlineLevel="0" collapsed="false">
      <c r="A14" s="38" t="s">
        <v>38</v>
      </c>
      <c r="B14" s="39" t="s">
        <v>39</v>
      </c>
      <c r="C14" s="17" t="n">
        <v>1973</v>
      </c>
      <c r="D14" s="17" t="n">
        <v>2011</v>
      </c>
      <c r="E14" s="40" t="s">
        <v>40</v>
      </c>
      <c r="F14" s="17" t="n">
        <v>2</v>
      </c>
      <c r="G14" s="17" t="n">
        <v>2</v>
      </c>
      <c r="H14" s="21" t="n">
        <v>541.7</v>
      </c>
      <c r="I14" s="21" t="n">
        <v>499.6</v>
      </c>
      <c r="J14" s="41" t="n">
        <v>176.1</v>
      </c>
      <c r="K14" s="26" t="n">
        <v>36</v>
      </c>
      <c r="L14" s="21" t="n">
        <f aca="false">'Приложение 2'!C14</f>
        <v>2337128</v>
      </c>
      <c r="M14" s="21" t="n">
        <v>0</v>
      </c>
      <c r="N14" s="21" t="n">
        <v>941289.82</v>
      </c>
      <c r="O14" s="21" t="n">
        <v>960369.45</v>
      </c>
      <c r="P14" s="21" t="n">
        <v>435468.73</v>
      </c>
      <c r="Q14" s="21" t="n">
        <v>0</v>
      </c>
      <c r="R14" s="21" t="n">
        <f aca="false">L14/I14</f>
        <v>4677.99839871898</v>
      </c>
      <c r="S14" s="21" t="n">
        <f aca="false">L14/I14</f>
        <v>4677.99839871898</v>
      </c>
      <c r="T14" s="42" t="n">
        <v>42004</v>
      </c>
    </row>
    <row r="15" customFormat="false" ht="14.35" hidden="false" customHeight="false" outlineLevel="0" collapsed="false">
      <c r="A15" s="36" t="s">
        <v>41</v>
      </c>
      <c r="B15" s="37" t="s">
        <v>42</v>
      </c>
      <c r="C15" s="18" t="s">
        <v>31</v>
      </c>
      <c r="D15" s="18" t="s">
        <v>31</v>
      </c>
      <c r="E15" s="18"/>
      <c r="F15" s="18" t="s">
        <v>31</v>
      </c>
      <c r="G15" s="18" t="s">
        <v>31</v>
      </c>
      <c r="H15" s="21" t="n">
        <f aca="false">SUM(H16:H21)</f>
        <v>20474.8</v>
      </c>
      <c r="I15" s="21" t="n">
        <f aca="false">SUM(I16:I21)</f>
        <v>18812.7</v>
      </c>
      <c r="J15" s="35" t="n">
        <f aca="false">SUM(J16:J21)</f>
        <v>15188.05</v>
      </c>
      <c r="K15" s="26" t="n">
        <f aca="false">SUM(K16:K21)</f>
        <v>1248</v>
      </c>
      <c r="L15" s="21" t="n">
        <f aca="false">SUM(L16:L21)</f>
        <v>19062199.83</v>
      </c>
      <c r="M15" s="21" t="n">
        <f aca="false">SUM(M16:M21)</f>
        <v>0</v>
      </c>
      <c r="N15" s="21" t="n">
        <f aca="false">SUM(N16:N21)</f>
        <v>13404318.56</v>
      </c>
      <c r="O15" s="21" t="n">
        <f aca="false">SUM(O16:O21)</f>
        <v>0</v>
      </c>
      <c r="P15" s="21" t="n">
        <f aca="false">SUM(P16:P21)</f>
        <v>5657881.27</v>
      </c>
      <c r="Q15" s="21" t="n">
        <f aca="false">SUM(Q16:Q21)</f>
        <v>0</v>
      </c>
      <c r="R15" s="21" t="s">
        <v>31</v>
      </c>
      <c r="S15" s="21" t="s">
        <v>31</v>
      </c>
      <c r="T15" s="17" t="s">
        <v>31</v>
      </c>
    </row>
    <row r="16" customFormat="false" ht="14.35" hidden="false" customHeight="false" outlineLevel="0" collapsed="false">
      <c r="A16" s="36" t="s">
        <v>43</v>
      </c>
      <c r="B16" s="39" t="s">
        <v>44</v>
      </c>
      <c r="C16" s="17" t="n">
        <v>1967</v>
      </c>
      <c r="D16" s="17" t="n">
        <v>1967</v>
      </c>
      <c r="E16" s="40" t="s">
        <v>45</v>
      </c>
      <c r="F16" s="17" t="n">
        <v>4</v>
      </c>
      <c r="G16" s="17" t="n">
        <v>6</v>
      </c>
      <c r="H16" s="21" t="n">
        <v>4392.2</v>
      </c>
      <c r="I16" s="21" t="n">
        <v>4068.8</v>
      </c>
      <c r="J16" s="43" t="n">
        <v>2985.1</v>
      </c>
      <c r="K16" s="26" t="n">
        <v>288</v>
      </c>
      <c r="L16" s="21" t="n">
        <f aca="false">'Приложение 2'!C16</f>
        <v>4104007</v>
      </c>
      <c r="M16" s="21" t="n">
        <v>0</v>
      </c>
      <c r="N16" s="21" t="n">
        <v>2778823.14</v>
      </c>
      <c r="O16" s="21" t="n">
        <v>0</v>
      </c>
      <c r="P16" s="21" t="n">
        <v>1325183.86</v>
      </c>
      <c r="Q16" s="21" t="n">
        <v>0</v>
      </c>
      <c r="R16" s="21" t="n">
        <f aca="false">L16/I16</f>
        <v>1008.65291977979</v>
      </c>
      <c r="S16" s="21" t="n">
        <f aca="false">R16</f>
        <v>1008.65291977979</v>
      </c>
      <c r="T16" s="42" t="n">
        <v>42004</v>
      </c>
    </row>
    <row r="17" customFormat="false" ht="14.35" hidden="false" customHeight="false" outlineLevel="0" collapsed="false">
      <c r="A17" s="36" t="s">
        <v>46</v>
      </c>
      <c r="B17" s="39" t="s">
        <v>47</v>
      </c>
      <c r="C17" s="17" t="n">
        <v>1969</v>
      </c>
      <c r="D17" s="17" t="n">
        <v>2011</v>
      </c>
      <c r="E17" s="40" t="s">
        <v>45</v>
      </c>
      <c r="F17" s="17" t="n">
        <v>4</v>
      </c>
      <c r="G17" s="17" t="n">
        <v>4</v>
      </c>
      <c r="H17" s="21" t="n">
        <v>3598.4</v>
      </c>
      <c r="I17" s="21" t="n">
        <v>3330.7</v>
      </c>
      <c r="J17" s="43" t="n">
        <v>2566</v>
      </c>
      <c r="K17" s="26" t="n">
        <v>192</v>
      </c>
      <c r="L17" s="21" t="n">
        <f aca="false">'Приложение 2'!C17</f>
        <v>2605673</v>
      </c>
      <c r="M17" s="21" t="n">
        <v>0</v>
      </c>
      <c r="N17" s="21" t="n">
        <v>1764301.18</v>
      </c>
      <c r="O17" s="21" t="n">
        <v>0</v>
      </c>
      <c r="P17" s="21" t="n">
        <v>841371.82</v>
      </c>
      <c r="Q17" s="21" t="n">
        <v>0</v>
      </c>
      <c r="R17" s="21" t="n">
        <f aca="false">L17/I17</f>
        <v>782.31993274687</v>
      </c>
      <c r="S17" s="21" t="n">
        <f aca="false">R17</f>
        <v>782.31993274687</v>
      </c>
      <c r="T17" s="42" t="n">
        <v>42004</v>
      </c>
    </row>
    <row r="18" customFormat="false" ht="14.35" hidden="false" customHeight="false" outlineLevel="0" collapsed="false">
      <c r="A18" s="36" t="s">
        <v>48</v>
      </c>
      <c r="B18" s="39" t="s">
        <v>49</v>
      </c>
      <c r="C18" s="17" t="n">
        <v>1970</v>
      </c>
      <c r="D18" s="17" t="n">
        <v>2007</v>
      </c>
      <c r="E18" s="40" t="s">
        <v>50</v>
      </c>
      <c r="F18" s="17" t="n">
        <v>4</v>
      </c>
      <c r="G18" s="17" t="n">
        <v>4</v>
      </c>
      <c r="H18" s="21" t="n">
        <v>3420</v>
      </c>
      <c r="I18" s="21" t="n">
        <v>3129.6</v>
      </c>
      <c r="J18" s="43" t="n">
        <v>3081.1</v>
      </c>
      <c r="K18" s="26" t="n">
        <v>192</v>
      </c>
      <c r="L18" s="21" t="n">
        <f aca="false">'Приложение 2'!C18</f>
        <v>2594993</v>
      </c>
      <c r="M18" s="21" t="n">
        <v>0</v>
      </c>
      <c r="N18" s="21" t="n">
        <v>1757070.77</v>
      </c>
      <c r="O18" s="21" t="n">
        <v>0</v>
      </c>
      <c r="P18" s="21" t="n">
        <f aca="false">L18-N18</f>
        <v>837922.23</v>
      </c>
      <c r="Q18" s="21" t="n">
        <v>0</v>
      </c>
      <c r="R18" s="21" t="n">
        <f aca="false">L18/I18</f>
        <v>829.177211145194</v>
      </c>
      <c r="S18" s="21" t="n">
        <f aca="false">R18</f>
        <v>829.177211145194</v>
      </c>
      <c r="T18" s="42" t="n">
        <v>42004</v>
      </c>
    </row>
    <row r="19" customFormat="false" ht="14.35" hidden="false" customHeight="false" outlineLevel="0" collapsed="false">
      <c r="A19" s="36" t="s">
        <v>51</v>
      </c>
      <c r="B19" s="39" t="s">
        <v>52</v>
      </c>
      <c r="C19" s="17" t="n">
        <v>1972</v>
      </c>
      <c r="D19" s="17" t="n">
        <v>2011</v>
      </c>
      <c r="E19" s="40" t="s">
        <v>45</v>
      </c>
      <c r="F19" s="17" t="n">
        <v>4</v>
      </c>
      <c r="G19" s="17" t="n">
        <v>6</v>
      </c>
      <c r="H19" s="21" t="n">
        <v>4686</v>
      </c>
      <c r="I19" s="21" t="n">
        <v>4232.5</v>
      </c>
      <c r="J19" s="43" t="n">
        <v>4111.75</v>
      </c>
      <c r="K19" s="26" t="n">
        <v>288</v>
      </c>
      <c r="L19" s="21" t="n">
        <f aca="false">'Приложение 2'!C19</f>
        <v>2252532</v>
      </c>
      <c r="M19" s="21" t="n">
        <v>0</v>
      </c>
      <c r="N19" s="21" t="n">
        <v>1525189.42</v>
      </c>
      <c r="O19" s="21" t="n">
        <v>0</v>
      </c>
      <c r="P19" s="21" t="n">
        <f aca="false">L19-N19</f>
        <v>727342.58</v>
      </c>
      <c r="Q19" s="21" t="n">
        <v>0</v>
      </c>
      <c r="R19" s="21" t="n">
        <f aca="false">L19/I19</f>
        <v>532.198936798582</v>
      </c>
      <c r="S19" s="21" t="n">
        <f aca="false">R19</f>
        <v>532.198936798582</v>
      </c>
      <c r="T19" s="42" t="n">
        <v>42004</v>
      </c>
    </row>
    <row r="20" customFormat="false" ht="14.35" hidden="false" customHeight="false" outlineLevel="0" collapsed="false">
      <c r="A20" s="36" t="s">
        <v>53</v>
      </c>
      <c r="B20" s="39" t="s">
        <v>54</v>
      </c>
      <c r="C20" s="17" t="n">
        <v>1962</v>
      </c>
      <c r="D20" s="17" t="n">
        <v>2007</v>
      </c>
      <c r="E20" s="40" t="s">
        <v>45</v>
      </c>
      <c r="F20" s="17" t="n">
        <v>4</v>
      </c>
      <c r="G20" s="17" t="n">
        <v>3</v>
      </c>
      <c r="H20" s="21" t="n">
        <v>2197.9</v>
      </c>
      <c r="I20" s="21" t="n">
        <v>2033.2</v>
      </c>
      <c r="J20" s="43" t="n">
        <v>1155.4</v>
      </c>
      <c r="K20" s="26" t="n">
        <v>144</v>
      </c>
      <c r="L20" s="21" t="n">
        <f aca="false">'Приложение 2'!C20</f>
        <v>5517235</v>
      </c>
      <c r="M20" s="21" t="n">
        <v>0</v>
      </c>
      <c r="N20" s="21" t="n">
        <v>3735719.82</v>
      </c>
      <c r="O20" s="21" t="n">
        <v>0</v>
      </c>
      <c r="P20" s="21" t="n">
        <f aca="false">L20-N20</f>
        <v>1781515.18</v>
      </c>
      <c r="Q20" s="21" t="n">
        <v>0</v>
      </c>
      <c r="R20" s="21" t="n">
        <f aca="false">L20/I20</f>
        <v>2713.57220145583</v>
      </c>
      <c r="S20" s="21" t="n">
        <f aca="false">R20</f>
        <v>2713.57220145583</v>
      </c>
      <c r="T20" s="42" t="n">
        <v>42004</v>
      </c>
    </row>
    <row r="21" customFormat="false" ht="14.35" hidden="false" customHeight="false" outlineLevel="0" collapsed="false">
      <c r="A21" s="36" t="s">
        <v>55</v>
      </c>
      <c r="B21" s="39" t="s">
        <v>56</v>
      </c>
      <c r="C21" s="17" t="n">
        <v>1960</v>
      </c>
      <c r="D21" s="17" t="n">
        <v>2010</v>
      </c>
      <c r="E21" s="40" t="s">
        <v>50</v>
      </c>
      <c r="F21" s="17" t="n">
        <v>4</v>
      </c>
      <c r="G21" s="17" t="n">
        <v>3</v>
      </c>
      <c r="H21" s="21" t="n">
        <v>2180.3</v>
      </c>
      <c r="I21" s="21" t="n">
        <v>2017.9</v>
      </c>
      <c r="J21" s="43" t="n">
        <v>1288.7</v>
      </c>
      <c r="K21" s="26" t="n">
        <v>144</v>
      </c>
      <c r="L21" s="21" t="n">
        <f aca="false">'Приложение 2'!C21</f>
        <v>1987759.83</v>
      </c>
      <c r="M21" s="21" t="n">
        <v>0</v>
      </c>
      <c r="N21" s="21" t="n">
        <v>1843214.23</v>
      </c>
      <c r="O21" s="21" t="n">
        <v>0</v>
      </c>
      <c r="P21" s="21" t="n">
        <f aca="false">L21-N21</f>
        <v>144545.6</v>
      </c>
      <c r="Q21" s="21" t="n">
        <v>0</v>
      </c>
      <c r="R21" s="21" t="n">
        <f aca="false">L21/I21</f>
        <v>985.063595817434</v>
      </c>
      <c r="S21" s="21" t="n">
        <f aca="false">R21</f>
        <v>985.063595817434</v>
      </c>
      <c r="T21" s="42" t="n">
        <v>42369</v>
      </c>
    </row>
    <row r="22" customFormat="false" ht="14.35" hidden="false" customHeight="false" outlineLevel="0" collapsed="false">
      <c r="A22" s="36" t="s">
        <v>57</v>
      </c>
      <c r="B22" s="37" t="s">
        <v>58</v>
      </c>
      <c r="C22" s="18" t="s">
        <v>31</v>
      </c>
      <c r="D22" s="18" t="s">
        <v>31</v>
      </c>
      <c r="E22" s="18" t="s">
        <v>31</v>
      </c>
      <c r="F22" s="18" t="s">
        <v>31</v>
      </c>
      <c r="G22" s="18" t="s">
        <v>31</v>
      </c>
      <c r="H22" s="21" t="n">
        <f aca="false">H23+H37+H39+H41+H43+H46+H48+H50+H56</f>
        <v>81025.5</v>
      </c>
      <c r="I22" s="21" t="n">
        <f aca="false">I23+I37+I39+I41+I43+I46+I48+I50+I56</f>
        <v>72738.9</v>
      </c>
      <c r="J22" s="35" t="n">
        <f aca="false">J23+J37+J39+J41+J43+J46+J48+J50+J56</f>
        <v>62152.35</v>
      </c>
      <c r="K22" s="26" t="n">
        <f aca="false">K23+K37+K39+K41+K43+K46+K48+K50+K56</f>
        <v>4399</v>
      </c>
      <c r="L22" s="21" t="n">
        <f aca="false">L23+L37+L39+L41+L43+L46+L48+L50+L56</f>
        <v>35108833.7</v>
      </c>
      <c r="M22" s="21" t="n">
        <f aca="false">M23+M37+M39+M41+M43+M46+M48+M50+M56</f>
        <v>0</v>
      </c>
      <c r="N22" s="21" t="n">
        <f aca="false">N23+N37+N39+N41+N43+N46+N48+N50+N56</f>
        <v>22805658.92</v>
      </c>
      <c r="O22" s="21" t="n">
        <f aca="false">O23+O37+O39+O41+O43+O46+O48+O50+O56</f>
        <v>112349.16</v>
      </c>
      <c r="P22" s="21" t="n">
        <f aca="false">P23+P37+P39+P41+P43+P46+P48+P50+P56</f>
        <v>8111503.62</v>
      </c>
      <c r="Q22" s="21" t="n">
        <f aca="false">Q23+Q37+Q39+Q41+Q43+Q46+Q48+Q50+Q56</f>
        <v>4079322</v>
      </c>
      <c r="R22" s="21" t="s">
        <v>31</v>
      </c>
      <c r="S22" s="21" t="s">
        <v>31</v>
      </c>
      <c r="T22" s="17" t="s">
        <v>31</v>
      </c>
    </row>
    <row r="23" customFormat="false" ht="14.35" hidden="false" customHeight="false" outlineLevel="0" collapsed="false">
      <c r="A23" s="36" t="s">
        <v>59</v>
      </c>
      <c r="B23" s="37" t="s">
        <v>60</v>
      </c>
      <c r="C23" s="18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21" t="n">
        <f aca="false">SUM(H24:H36)</f>
        <v>48101.5</v>
      </c>
      <c r="I23" s="21" t="n">
        <f aca="false">SUM(I24:I36)</f>
        <v>41060.8</v>
      </c>
      <c r="J23" s="35" t="n">
        <f aca="false">SUM(J24:J36)</f>
        <v>34243.85</v>
      </c>
      <c r="K23" s="26" t="n">
        <f aca="false">SUM(K24:K36)</f>
        <v>2478</v>
      </c>
      <c r="L23" s="21" t="n">
        <f aca="false">SUM(L24:L36)</f>
        <v>20360906.7</v>
      </c>
      <c r="M23" s="21" t="n">
        <f aca="false">SUM(M24:M36)</f>
        <v>0</v>
      </c>
      <c r="N23" s="21" t="n">
        <f aca="false">SUM(N24:N36)</f>
        <v>12043627.39</v>
      </c>
      <c r="O23" s="21" t="n">
        <f aca="false">SUM(O24:O36)</f>
        <v>0</v>
      </c>
      <c r="P23" s="21" t="n">
        <f aca="false">SUM(P24:P36)</f>
        <v>4237957.31</v>
      </c>
      <c r="Q23" s="21" t="n">
        <f aca="false">SUM(Q24:Q36)</f>
        <v>4079322</v>
      </c>
      <c r="R23" s="21" t="s">
        <v>31</v>
      </c>
      <c r="S23" s="21" t="s">
        <v>31</v>
      </c>
      <c r="T23" s="17" t="s">
        <v>31</v>
      </c>
    </row>
    <row r="24" customFormat="false" ht="14.35" hidden="false" customHeight="false" outlineLevel="0" collapsed="false">
      <c r="A24" s="38" t="s">
        <v>61</v>
      </c>
      <c r="B24" s="39" t="s">
        <v>62</v>
      </c>
      <c r="C24" s="17" t="n">
        <v>1977</v>
      </c>
      <c r="D24" s="17" t="n">
        <v>2007</v>
      </c>
      <c r="E24" s="40" t="s">
        <v>45</v>
      </c>
      <c r="F24" s="17" t="n">
        <v>4</v>
      </c>
      <c r="G24" s="17" t="n">
        <v>6</v>
      </c>
      <c r="H24" s="21" t="n">
        <v>6057.7</v>
      </c>
      <c r="I24" s="21" t="n">
        <v>5324.4</v>
      </c>
      <c r="J24" s="43" t="n">
        <v>5324.4</v>
      </c>
      <c r="K24" s="26" t="n">
        <v>210</v>
      </c>
      <c r="L24" s="21" t="n">
        <f aca="false">'Приложение 2'!C24</f>
        <v>4341380</v>
      </c>
      <c r="M24" s="21" t="n">
        <v>0</v>
      </c>
      <c r="N24" s="21" t="n">
        <v>3160958.77</v>
      </c>
      <c r="O24" s="21" t="n">
        <v>0</v>
      </c>
      <c r="P24" s="21" t="n">
        <f aca="false">L24-N24</f>
        <v>1180421.23</v>
      </c>
      <c r="Q24" s="21" t="n">
        <v>0</v>
      </c>
      <c r="R24" s="21" t="n">
        <f aca="false">L24/I24</f>
        <v>815.374502291338</v>
      </c>
      <c r="S24" s="21" t="n">
        <f aca="false">R24</f>
        <v>815.374502291338</v>
      </c>
      <c r="T24" s="42" t="n">
        <v>42004</v>
      </c>
    </row>
    <row r="25" customFormat="false" ht="14.35" hidden="false" customHeight="false" outlineLevel="0" collapsed="false">
      <c r="A25" s="38" t="s">
        <v>63</v>
      </c>
      <c r="B25" s="39" t="s">
        <v>64</v>
      </c>
      <c r="C25" s="17" t="n">
        <v>1990</v>
      </c>
      <c r="D25" s="17" t="n">
        <v>2011</v>
      </c>
      <c r="E25" s="40" t="s">
        <v>45</v>
      </c>
      <c r="F25" s="17" t="n">
        <v>4</v>
      </c>
      <c r="G25" s="17" t="n">
        <v>7</v>
      </c>
      <c r="H25" s="21" t="n">
        <v>1906.6</v>
      </c>
      <c r="I25" s="21" t="n">
        <v>1652.5</v>
      </c>
      <c r="J25" s="43" t="n">
        <v>1652.5</v>
      </c>
      <c r="K25" s="26" t="n">
        <v>336</v>
      </c>
      <c r="L25" s="21" t="n">
        <f aca="false">'Приложение 2'!C25</f>
        <v>772874</v>
      </c>
      <c r="M25" s="21" t="n">
        <v>0</v>
      </c>
      <c r="N25" s="21" t="n">
        <v>0</v>
      </c>
      <c r="O25" s="21" t="n">
        <v>0</v>
      </c>
      <c r="P25" s="21" t="n">
        <v>0</v>
      </c>
      <c r="Q25" s="21" t="n">
        <v>772874</v>
      </c>
      <c r="R25" s="21" t="n">
        <f aca="false">L25/I25</f>
        <v>467.69984871407</v>
      </c>
      <c r="S25" s="21" t="n">
        <f aca="false">R25</f>
        <v>467.69984871407</v>
      </c>
      <c r="T25" s="42" t="n">
        <v>42369</v>
      </c>
    </row>
    <row r="26" customFormat="false" ht="14.35" hidden="false" customHeight="false" outlineLevel="0" collapsed="false">
      <c r="A26" s="38" t="s">
        <v>65</v>
      </c>
      <c r="B26" s="39" t="s">
        <v>66</v>
      </c>
      <c r="C26" s="17" t="n">
        <v>1980</v>
      </c>
      <c r="D26" s="17" t="n">
        <v>2007</v>
      </c>
      <c r="E26" s="40" t="s">
        <v>45</v>
      </c>
      <c r="F26" s="17" t="n">
        <v>4</v>
      </c>
      <c r="G26" s="17" t="n">
        <v>2</v>
      </c>
      <c r="H26" s="21" t="n">
        <v>3129.8</v>
      </c>
      <c r="I26" s="21" t="n">
        <v>2714.8</v>
      </c>
      <c r="J26" s="43" t="n">
        <v>2714.8</v>
      </c>
      <c r="K26" s="26" t="n">
        <v>96</v>
      </c>
      <c r="L26" s="21" t="n">
        <f aca="false">'Приложение 2'!C26</f>
        <v>1567038</v>
      </c>
      <c r="M26" s="21" t="n">
        <v>0</v>
      </c>
      <c r="N26" s="21" t="n">
        <v>0</v>
      </c>
      <c r="O26" s="21" t="n">
        <v>0</v>
      </c>
      <c r="P26" s="21" t="n">
        <v>0</v>
      </c>
      <c r="Q26" s="21" t="n">
        <v>1567038</v>
      </c>
      <c r="R26" s="21" t="n">
        <f aca="false">L26/I26</f>
        <v>577.220421393841</v>
      </c>
      <c r="S26" s="21" t="n">
        <f aca="false">R26</f>
        <v>577.220421393841</v>
      </c>
      <c r="T26" s="42" t="n">
        <v>42369</v>
      </c>
    </row>
    <row r="27" customFormat="false" ht="14.35" hidden="false" customHeight="false" outlineLevel="0" collapsed="false">
      <c r="A27" s="38" t="s">
        <v>67</v>
      </c>
      <c r="B27" s="39" t="s">
        <v>68</v>
      </c>
      <c r="C27" s="17" t="n">
        <v>1993</v>
      </c>
      <c r="D27" s="17" t="n">
        <v>2007</v>
      </c>
      <c r="E27" s="40" t="s">
        <v>45</v>
      </c>
      <c r="F27" s="17" t="n">
        <v>4</v>
      </c>
      <c r="G27" s="17" t="n">
        <v>4</v>
      </c>
      <c r="H27" s="21" t="n">
        <v>5058.3</v>
      </c>
      <c r="I27" s="21" t="n">
        <v>4481.7</v>
      </c>
      <c r="J27" s="43" t="n">
        <f aca="false">I27</f>
        <v>4481.7</v>
      </c>
      <c r="K27" s="26" t="n">
        <v>156</v>
      </c>
      <c r="L27" s="21" t="n">
        <f aca="false">'Приложение 2'!C27</f>
        <v>1739410</v>
      </c>
      <c r="M27" s="21" t="n">
        <v>0</v>
      </c>
      <c r="N27" s="21" t="n">
        <v>0</v>
      </c>
      <c r="O27" s="21" t="n">
        <v>0</v>
      </c>
      <c r="P27" s="21" t="n">
        <v>0</v>
      </c>
      <c r="Q27" s="21" t="n">
        <v>1739410</v>
      </c>
      <c r="R27" s="21" t="n">
        <f aca="false">L27/I27</f>
        <v>388.113885356003</v>
      </c>
      <c r="S27" s="21" t="n">
        <f aca="false">R27</f>
        <v>388.113885356003</v>
      </c>
      <c r="T27" s="42" t="n">
        <v>42369</v>
      </c>
    </row>
    <row r="28" customFormat="false" ht="14.35" hidden="false" customHeight="false" outlineLevel="0" collapsed="false">
      <c r="A28" s="38" t="s">
        <v>69</v>
      </c>
      <c r="B28" s="39" t="s">
        <v>70</v>
      </c>
      <c r="C28" s="17" t="n">
        <v>1982</v>
      </c>
      <c r="D28" s="17" t="n">
        <v>2007</v>
      </c>
      <c r="E28" s="40" t="s">
        <v>45</v>
      </c>
      <c r="F28" s="17" t="n">
        <v>4</v>
      </c>
      <c r="G28" s="17" t="n">
        <v>6</v>
      </c>
      <c r="H28" s="21" t="n">
        <v>4224.6</v>
      </c>
      <c r="I28" s="21" t="n">
        <v>3703.2</v>
      </c>
      <c r="J28" s="43" t="n">
        <v>3129.6</v>
      </c>
      <c r="K28" s="26" t="n">
        <v>240</v>
      </c>
      <c r="L28" s="21" t="n">
        <f aca="false">'Приложение 2'!C28</f>
        <v>1309182</v>
      </c>
      <c r="M28" s="21" t="n">
        <v>0</v>
      </c>
      <c r="N28" s="21" t="n">
        <v>955702.86</v>
      </c>
      <c r="O28" s="21" t="n">
        <v>0</v>
      </c>
      <c r="P28" s="21" t="n">
        <v>353479.14</v>
      </c>
      <c r="Q28" s="21" t="n">
        <v>0</v>
      </c>
      <c r="R28" s="21" t="n">
        <f aca="false">L28/I28</f>
        <v>353.527219701879</v>
      </c>
      <c r="S28" s="21" t="n">
        <f aca="false">R28</f>
        <v>353.527219701879</v>
      </c>
      <c r="T28" s="42" t="n">
        <v>42369</v>
      </c>
    </row>
    <row r="29" customFormat="false" ht="14.35" hidden="false" customHeight="false" outlineLevel="0" collapsed="false">
      <c r="A29" s="38" t="s">
        <v>71</v>
      </c>
      <c r="B29" s="39" t="s">
        <v>72</v>
      </c>
      <c r="C29" s="17" t="n">
        <v>1965</v>
      </c>
      <c r="D29" s="17" t="n">
        <v>2007</v>
      </c>
      <c r="E29" s="40" t="s">
        <v>45</v>
      </c>
      <c r="F29" s="17" t="n">
        <v>2</v>
      </c>
      <c r="G29" s="17" t="n">
        <v>1</v>
      </c>
      <c r="H29" s="21" t="n">
        <v>263.1</v>
      </c>
      <c r="I29" s="21" t="n">
        <v>235.6</v>
      </c>
      <c r="J29" s="44" t="n">
        <v>156.7</v>
      </c>
      <c r="K29" s="26" t="n">
        <v>15</v>
      </c>
      <c r="L29" s="21" t="n">
        <f aca="false">'Приложение 2'!C29</f>
        <v>302148.05</v>
      </c>
      <c r="M29" s="21" t="n">
        <v>0</v>
      </c>
      <c r="N29" s="21" t="n">
        <v>222122.56</v>
      </c>
      <c r="O29" s="21" t="n">
        <v>0</v>
      </c>
      <c r="P29" s="21" t="n">
        <f aca="false">L29-N29</f>
        <v>80025.49</v>
      </c>
      <c r="Q29" s="21" t="n">
        <v>0</v>
      </c>
      <c r="R29" s="21" t="n">
        <f aca="false">L29/I29</f>
        <v>1282.46201188455</v>
      </c>
      <c r="S29" s="21" t="n">
        <f aca="false">R29</f>
        <v>1282.46201188455</v>
      </c>
      <c r="T29" s="42" t="n">
        <v>42004</v>
      </c>
    </row>
    <row r="30" customFormat="false" ht="14.35" hidden="false" customHeight="false" outlineLevel="0" collapsed="false">
      <c r="A30" s="38" t="s">
        <v>73</v>
      </c>
      <c r="B30" s="39" t="s">
        <v>74</v>
      </c>
      <c r="C30" s="17" t="n">
        <v>1970</v>
      </c>
      <c r="D30" s="17" t="n">
        <v>2007</v>
      </c>
      <c r="E30" s="40" t="s">
        <v>45</v>
      </c>
      <c r="F30" s="17" t="n">
        <v>4</v>
      </c>
      <c r="G30" s="17" t="n">
        <v>4</v>
      </c>
      <c r="H30" s="21" t="n">
        <v>5778.2</v>
      </c>
      <c r="I30" s="21" t="n">
        <v>4788.9</v>
      </c>
      <c r="J30" s="43" t="n">
        <v>306.9</v>
      </c>
      <c r="K30" s="26" t="n">
        <v>366</v>
      </c>
      <c r="L30" s="21" t="n">
        <f aca="false">'Приложение 2'!C30</f>
        <v>2596761</v>
      </c>
      <c r="M30" s="21" t="n">
        <v>0</v>
      </c>
      <c r="N30" s="21" t="n">
        <v>1890701.69</v>
      </c>
      <c r="O30" s="21" t="n">
        <v>0</v>
      </c>
      <c r="P30" s="21" t="n">
        <f aca="false">L30-N30</f>
        <v>706059.31</v>
      </c>
      <c r="Q30" s="21" t="n">
        <v>0</v>
      </c>
      <c r="R30" s="21" t="n">
        <f aca="false">L30/I30</f>
        <v>542.245818455178</v>
      </c>
      <c r="S30" s="21" t="n">
        <f aca="false">R30</f>
        <v>542.245818455178</v>
      </c>
      <c r="T30" s="42" t="n">
        <v>42004</v>
      </c>
    </row>
    <row r="31" customFormat="false" ht="14.35" hidden="false" customHeight="false" outlineLevel="0" collapsed="false">
      <c r="A31" s="38" t="s">
        <v>75</v>
      </c>
      <c r="B31" s="39" t="s">
        <v>76</v>
      </c>
      <c r="C31" s="17" t="n">
        <v>1978</v>
      </c>
      <c r="D31" s="17" t="n">
        <v>2012</v>
      </c>
      <c r="E31" s="40" t="s">
        <v>77</v>
      </c>
      <c r="F31" s="17" t="n">
        <v>3</v>
      </c>
      <c r="G31" s="17" t="n">
        <v>2</v>
      </c>
      <c r="H31" s="21" t="n">
        <v>1230</v>
      </c>
      <c r="I31" s="21" t="n">
        <v>1124.8</v>
      </c>
      <c r="J31" s="43" t="n">
        <v>493.55</v>
      </c>
      <c r="K31" s="26" t="n">
        <v>33</v>
      </c>
      <c r="L31" s="21" t="n">
        <f aca="false">'Приложение 2'!C31</f>
        <v>462236</v>
      </c>
      <c r="M31" s="21" t="n">
        <v>0</v>
      </c>
      <c r="N31" s="21" t="n">
        <v>336554.03</v>
      </c>
      <c r="O31" s="21" t="n">
        <v>0</v>
      </c>
      <c r="P31" s="21" t="n">
        <f aca="false">L31-N31</f>
        <v>125681.97</v>
      </c>
      <c r="Q31" s="21" t="n">
        <v>0</v>
      </c>
      <c r="R31" s="21" t="n">
        <f aca="false">L31/I31</f>
        <v>410.949502133713</v>
      </c>
      <c r="S31" s="21" t="n">
        <f aca="false">R31</f>
        <v>410.949502133713</v>
      </c>
      <c r="T31" s="42" t="n">
        <v>42004</v>
      </c>
    </row>
    <row r="32" customFormat="false" ht="14.35" hidden="false" customHeight="false" outlineLevel="0" collapsed="false">
      <c r="A32" s="38" t="s">
        <v>78</v>
      </c>
      <c r="B32" s="39" t="s">
        <v>79</v>
      </c>
      <c r="C32" s="17" t="n">
        <v>1986</v>
      </c>
      <c r="D32" s="17" t="n">
        <v>2010</v>
      </c>
      <c r="E32" s="40" t="s">
        <v>50</v>
      </c>
      <c r="F32" s="17" t="n">
        <v>5</v>
      </c>
      <c r="G32" s="17" t="n">
        <v>6</v>
      </c>
      <c r="H32" s="21" t="n">
        <v>4769.3</v>
      </c>
      <c r="I32" s="21" t="n">
        <v>4237.3</v>
      </c>
      <c r="J32" s="43" t="n">
        <v>4237.3</v>
      </c>
      <c r="K32" s="26" t="n">
        <v>237</v>
      </c>
      <c r="L32" s="21" t="n">
        <f aca="false">'Приложение 2'!C32</f>
        <v>1495482</v>
      </c>
      <c r="M32" s="21" t="n">
        <v>0</v>
      </c>
      <c r="N32" s="21" t="n">
        <v>1088860.44</v>
      </c>
      <c r="O32" s="21" t="n">
        <v>0</v>
      </c>
      <c r="P32" s="21" t="n">
        <f aca="false">L32-N32</f>
        <v>406621.56</v>
      </c>
      <c r="Q32" s="21" t="n">
        <v>0</v>
      </c>
      <c r="R32" s="21" t="n">
        <f aca="false">L32/I32</f>
        <v>352.932763788261</v>
      </c>
      <c r="S32" s="21" t="n">
        <f aca="false">R32</f>
        <v>352.932763788261</v>
      </c>
      <c r="T32" s="42" t="n">
        <v>42004</v>
      </c>
    </row>
    <row r="33" customFormat="false" ht="14.35" hidden="false" customHeight="false" outlineLevel="0" collapsed="false">
      <c r="A33" s="38" t="s">
        <v>80</v>
      </c>
      <c r="B33" s="39" t="s">
        <v>81</v>
      </c>
      <c r="C33" s="17" t="n">
        <v>1985</v>
      </c>
      <c r="D33" s="17" t="n">
        <v>2007</v>
      </c>
      <c r="E33" s="40" t="s">
        <v>45</v>
      </c>
      <c r="F33" s="17" t="n">
        <v>5</v>
      </c>
      <c r="G33" s="17" t="n">
        <v>6</v>
      </c>
      <c r="H33" s="21" t="n">
        <v>7132.4</v>
      </c>
      <c r="I33" s="21" t="n">
        <v>6108.7</v>
      </c>
      <c r="J33" s="43" t="n">
        <v>6108.7</v>
      </c>
      <c r="K33" s="26" t="n">
        <v>384</v>
      </c>
      <c r="L33" s="21" t="n">
        <f aca="false">'Приложение 2'!C33</f>
        <v>1289835.8</v>
      </c>
      <c r="M33" s="21" t="n">
        <v>0</v>
      </c>
      <c r="N33" s="21" t="n">
        <v>1092494.44</v>
      </c>
      <c r="O33" s="21" t="n">
        <v>0</v>
      </c>
      <c r="P33" s="21" t="n">
        <f aca="false">L33-N33</f>
        <v>197341.36</v>
      </c>
      <c r="Q33" s="21" t="n">
        <v>0</v>
      </c>
      <c r="R33" s="21" t="n">
        <f aca="false">L33/I33</f>
        <v>211.147347226087</v>
      </c>
      <c r="S33" s="21" t="n">
        <f aca="false">R33</f>
        <v>211.147347226087</v>
      </c>
      <c r="T33" s="42" t="n">
        <v>42369</v>
      </c>
    </row>
    <row r="34" customFormat="false" ht="14.35" hidden="false" customHeight="false" outlineLevel="0" collapsed="false">
      <c r="A34" s="38" t="s">
        <v>82</v>
      </c>
      <c r="B34" s="39" t="s">
        <v>83</v>
      </c>
      <c r="C34" s="17" t="n">
        <v>1971</v>
      </c>
      <c r="D34" s="17" t="n">
        <v>2007</v>
      </c>
      <c r="E34" s="40" t="s">
        <v>45</v>
      </c>
      <c r="F34" s="17" t="n">
        <v>4</v>
      </c>
      <c r="G34" s="17" t="n">
        <v>4</v>
      </c>
      <c r="H34" s="21" t="n">
        <v>2770.2</v>
      </c>
      <c r="I34" s="21" t="n">
        <v>2528.1</v>
      </c>
      <c r="J34" s="43" t="n">
        <v>1618.1</v>
      </c>
      <c r="K34" s="26" t="n">
        <v>192</v>
      </c>
      <c r="L34" s="21" t="n">
        <f aca="false">'Приложение 2'!C34</f>
        <v>1457738.85</v>
      </c>
      <c r="M34" s="21" t="n">
        <v>0</v>
      </c>
      <c r="N34" s="21" t="n">
        <v>1092404.22</v>
      </c>
      <c r="O34" s="21" t="n">
        <v>0</v>
      </c>
      <c r="P34" s="21" t="n">
        <f aca="false">L34-N34</f>
        <v>365334.63</v>
      </c>
      <c r="Q34" s="21" t="n">
        <v>0</v>
      </c>
      <c r="R34" s="21" t="n">
        <f aca="false">L34/I34</f>
        <v>576.61439420909</v>
      </c>
      <c r="S34" s="21" t="n">
        <f aca="false">R34</f>
        <v>576.61439420909</v>
      </c>
      <c r="T34" s="42" t="n">
        <v>42004</v>
      </c>
    </row>
    <row r="35" customFormat="false" ht="14.35" hidden="false" customHeight="false" outlineLevel="0" collapsed="false">
      <c r="A35" s="38" t="s">
        <v>84</v>
      </c>
      <c r="B35" s="39" t="s">
        <v>85</v>
      </c>
      <c r="C35" s="17" t="n">
        <v>1979</v>
      </c>
      <c r="D35" s="17" t="n">
        <v>2007</v>
      </c>
      <c r="E35" s="40" t="s">
        <v>45</v>
      </c>
      <c r="F35" s="17" t="n">
        <v>4</v>
      </c>
      <c r="G35" s="17" t="n">
        <v>4</v>
      </c>
      <c r="H35" s="21" t="n">
        <v>3778.7</v>
      </c>
      <c r="I35" s="21" t="n">
        <v>2704.2</v>
      </c>
      <c r="J35" s="43" t="n">
        <v>2704.2</v>
      </c>
      <c r="K35" s="26" t="n">
        <v>144</v>
      </c>
      <c r="L35" s="21" t="n">
        <f aca="false">'Приложение 2'!C35</f>
        <v>1790513</v>
      </c>
      <c r="M35" s="21" t="n">
        <v>0</v>
      </c>
      <c r="N35" s="21" t="n">
        <v>1303672.52</v>
      </c>
      <c r="O35" s="21" t="n">
        <v>0</v>
      </c>
      <c r="P35" s="21" t="n">
        <f aca="false">L35-N35</f>
        <v>486840.48</v>
      </c>
      <c r="Q35" s="21" t="n">
        <v>0</v>
      </c>
      <c r="R35" s="21" t="n">
        <f aca="false">L35/I35</f>
        <v>662.122993861401</v>
      </c>
      <c r="S35" s="21" t="n">
        <f aca="false">R35</f>
        <v>662.122993861401</v>
      </c>
      <c r="T35" s="42" t="n">
        <v>42004</v>
      </c>
    </row>
    <row r="36" customFormat="false" ht="14.35" hidden="false" customHeight="false" outlineLevel="0" collapsed="false">
      <c r="A36" s="38" t="s">
        <v>86</v>
      </c>
      <c r="B36" s="39" t="s">
        <v>87</v>
      </c>
      <c r="C36" s="17" t="n">
        <v>1986</v>
      </c>
      <c r="D36" s="17" t="n">
        <v>2007</v>
      </c>
      <c r="E36" s="40" t="s">
        <v>45</v>
      </c>
      <c r="F36" s="17" t="n">
        <v>4</v>
      </c>
      <c r="G36" s="17" t="n">
        <v>2</v>
      </c>
      <c r="H36" s="21" t="n">
        <v>2002.6</v>
      </c>
      <c r="I36" s="21" t="n">
        <v>1456.6</v>
      </c>
      <c r="J36" s="43" t="n">
        <v>1315.4</v>
      </c>
      <c r="K36" s="26" t="n">
        <v>69</v>
      </c>
      <c r="L36" s="21" t="n">
        <f aca="false">'Приложение 2'!C36</f>
        <v>1236308</v>
      </c>
      <c r="M36" s="21" t="n">
        <v>0</v>
      </c>
      <c r="N36" s="21" t="n">
        <v>900155.86</v>
      </c>
      <c r="O36" s="21" t="n">
        <v>0</v>
      </c>
      <c r="P36" s="21" t="n">
        <f aca="false">L36-N36</f>
        <v>336152.14</v>
      </c>
      <c r="Q36" s="21" t="n">
        <v>0</v>
      </c>
      <c r="R36" s="21" t="n">
        <f aca="false">L36/I36</f>
        <v>848.762872442675</v>
      </c>
      <c r="S36" s="21" t="n">
        <f aca="false">R36</f>
        <v>848.762872442675</v>
      </c>
      <c r="T36" s="42" t="n">
        <v>42004</v>
      </c>
    </row>
    <row r="37" customFormat="false" ht="14.35" hidden="false" customHeight="false" outlineLevel="0" collapsed="false">
      <c r="A37" s="38" t="s">
        <v>88</v>
      </c>
      <c r="B37" s="37" t="s">
        <v>89</v>
      </c>
      <c r="C37" s="18" t="s">
        <v>31</v>
      </c>
      <c r="D37" s="18" t="s">
        <v>31</v>
      </c>
      <c r="E37" s="18" t="s">
        <v>31</v>
      </c>
      <c r="F37" s="18" t="s">
        <v>31</v>
      </c>
      <c r="G37" s="18" t="s">
        <v>31</v>
      </c>
      <c r="H37" s="21" t="n">
        <f aca="false">H38</f>
        <v>822.6</v>
      </c>
      <c r="I37" s="21" t="n">
        <f aca="false">I38</f>
        <v>742.2</v>
      </c>
      <c r="J37" s="21" t="n">
        <f aca="false">J38</f>
        <v>539.2</v>
      </c>
      <c r="K37" s="26" t="n">
        <f aca="false">K38</f>
        <v>36</v>
      </c>
      <c r="L37" s="21" t="n">
        <f aca="false">L38</f>
        <v>1105033</v>
      </c>
      <c r="M37" s="21" t="n">
        <f aca="false">M38</f>
        <v>0</v>
      </c>
      <c r="N37" s="21" t="n">
        <f aca="false">N38</f>
        <v>804574.53</v>
      </c>
      <c r="O37" s="21" t="n">
        <f aca="false">O38</f>
        <v>0</v>
      </c>
      <c r="P37" s="21" t="n">
        <f aca="false">P38</f>
        <v>300458.47</v>
      </c>
      <c r="Q37" s="21" t="n">
        <f aca="false">Q38</f>
        <v>0</v>
      </c>
      <c r="R37" s="21" t="s">
        <v>31</v>
      </c>
      <c r="S37" s="21" t="s">
        <v>31</v>
      </c>
      <c r="T37" s="17" t="s">
        <v>31</v>
      </c>
    </row>
    <row r="38" customFormat="false" ht="14.35" hidden="false" customHeight="false" outlineLevel="0" collapsed="false">
      <c r="A38" s="38" t="s">
        <v>90</v>
      </c>
      <c r="B38" s="39" t="s">
        <v>91</v>
      </c>
      <c r="C38" s="17" t="n">
        <v>1983</v>
      </c>
      <c r="D38" s="17" t="n">
        <v>2007</v>
      </c>
      <c r="E38" s="40" t="s">
        <v>40</v>
      </c>
      <c r="F38" s="17" t="n">
        <v>2</v>
      </c>
      <c r="G38" s="17" t="n">
        <v>2</v>
      </c>
      <c r="H38" s="21" t="n">
        <v>822.6</v>
      </c>
      <c r="I38" s="21" t="n">
        <v>742.2</v>
      </c>
      <c r="J38" s="43" t="n">
        <v>539.2</v>
      </c>
      <c r="K38" s="26" t="n">
        <v>36</v>
      </c>
      <c r="L38" s="21" t="n">
        <f aca="false">'Приложение 2'!C38</f>
        <v>1105033</v>
      </c>
      <c r="M38" s="21" t="n">
        <v>0</v>
      </c>
      <c r="N38" s="21" t="n">
        <v>804574.53</v>
      </c>
      <c r="O38" s="21" t="n">
        <v>0</v>
      </c>
      <c r="P38" s="21" t="n">
        <f aca="false">L38-N38</f>
        <v>300458.47</v>
      </c>
      <c r="Q38" s="21" t="n">
        <v>0</v>
      </c>
      <c r="R38" s="21" t="n">
        <f aca="false">L38/I38</f>
        <v>1488.86149285907</v>
      </c>
      <c r="S38" s="21" t="n">
        <f aca="false">R38</f>
        <v>1488.86149285907</v>
      </c>
      <c r="T38" s="42" t="n">
        <v>42004</v>
      </c>
    </row>
    <row r="39" customFormat="false" ht="14.35" hidden="false" customHeight="false" outlineLevel="0" collapsed="false">
      <c r="A39" s="38" t="s">
        <v>92</v>
      </c>
      <c r="B39" s="37" t="s">
        <v>93</v>
      </c>
      <c r="C39" s="18" t="s">
        <v>31</v>
      </c>
      <c r="D39" s="18" t="s">
        <v>31</v>
      </c>
      <c r="E39" s="18" t="s">
        <v>31</v>
      </c>
      <c r="F39" s="18" t="s">
        <v>31</v>
      </c>
      <c r="G39" s="18" t="s">
        <v>31</v>
      </c>
      <c r="H39" s="21" t="n">
        <f aca="false">H40</f>
        <v>1670.3</v>
      </c>
      <c r="I39" s="21" t="n">
        <f aca="false">I40</f>
        <v>1611.1</v>
      </c>
      <c r="J39" s="21" t="n">
        <f aca="false">J40</f>
        <v>1488.1</v>
      </c>
      <c r="K39" s="26" t="n">
        <f aca="false">K40</f>
        <v>105</v>
      </c>
      <c r="L39" s="21" t="n">
        <f aca="false">L40</f>
        <v>1812638</v>
      </c>
      <c r="M39" s="21" t="n">
        <f aca="false">M40</f>
        <v>0</v>
      </c>
      <c r="N39" s="21" t="n">
        <f aca="false">N40</f>
        <v>1233519.16</v>
      </c>
      <c r="O39" s="21" t="n">
        <f aca="false">O40</f>
        <v>112349.16</v>
      </c>
      <c r="P39" s="21" t="n">
        <f aca="false">P40</f>
        <v>466769.68</v>
      </c>
      <c r="Q39" s="21" t="n">
        <f aca="false">Q40</f>
        <v>0</v>
      </c>
      <c r="R39" s="21" t="s">
        <v>31</v>
      </c>
      <c r="S39" s="21" t="s">
        <v>31</v>
      </c>
      <c r="T39" s="17" t="s">
        <v>31</v>
      </c>
    </row>
    <row r="40" customFormat="false" ht="14.35" hidden="false" customHeight="false" outlineLevel="0" collapsed="false">
      <c r="A40" s="38" t="s">
        <v>94</v>
      </c>
      <c r="B40" s="39" t="s">
        <v>95</v>
      </c>
      <c r="C40" s="17" t="n">
        <v>1975</v>
      </c>
      <c r="D40" s="17" t="n">
        <v>2010</v>
      </c>
      <c r="E40" s="40" t="s">
        <v>45</v>
      </c>
      <c r="F40" s="17" t="n">
        <v>3</v>
      </c>
      <c r="G40" s="17" t="n">
        <v>3</v>
      </c>
      <c r="H40" s="21" t="n">
        <v>1670.3</v>
      </c>
      <c r="I40" s="21" t="n">
        <v>1611.1</v>
      </c>
      <c r="J40" s="43" t="n">
        <v>1488.1</v>
      </c>
      <c r="K40" s="26" t="n">
        <v>105</v>
      </c>
      <c r="L40" s="21" t="n">
        <f aca="false">'Приложение 2'!C40</f>
        <v>1812638</v>
      </c>
      <c r="M40" s="21" t="n">
        <v>0</v>
      </c>
      <c r="N40" s="21" t="n">
        <v>1233519.16</v>
      </c>
      <c r="O40" s="21" t="n">
        <v>112349.16</v>
      </c>
      <c r="P40" s="21" t="n">
        <f aca="false">L40-N40-O40</f>
        <v>466769.68</v>
      </c>
      <c r="Q40" s="21" t="n">
        <v>0</v>
      </c>
      <c r="R40" s="21" t="n">
        <f aca="false">L40/I40</f>
        <v>1125.09341443734</v>
      </c>
      <c r="S40" s="21" t="n">
        <f aca="false">R40</f>
        <v>1125.09341443734</v>
      </c>
      <c r="T40" s="42" t="n">
        <v>42004</v>
      </c>
    </row>
    <row r="41" customFormat="false" ht="14.35" hidden="false" customHeight="false" outlineLevel="0" collapsed="false">
      <c r="A41" s="38" t="s">
        <v>96</v>
      </c>
      <c r="B41" s="37" t="s">
        <v>97</v>
      </c>
      <c r="C41" s="18" t="s">
        <v>31</v>
      </c>
      <c r="D41" s="18" t="s">
        <v>31</v>
      </c>
      <c r="E41" s="18" t="s">
        <v>31</v>
      </c>
      <c r="F41" s="18" t="s">
        <v>31</v>
      </c>
      <c r="G41" s="18" t="s">
        <v>31</v>
      </c>
      <c r="H41" s="21" t="n">
        <f aca="false">H42</f>
        <v>1851.2</v>
      </c>
      <c r="I41" s="21" t="n">
        <f aca="false">I42</f>
        <v>1694.9</v>
      </c>
      <c r="J41" s="21" t="n">
        <f aca="false">J42</f>
        <v>1417.1</v>
      </c>
      <c r="K41" s="26" t="n">
        <f aca="false">K42</f>
        <v>108</v>
      </c>
      <c r="L41" s="21" t="n">
        <f aca="false">L42</f>
        <v>1810130</v>
      </c>
      <c r="M41" s="21" t="n">
        <f aca="false">M42</f>
        <v>0</v>
      </c>
      <c r="N41" s="21" t="n">
        <f aca="false">N42</f>
        <v>1317955.65</v>
      </c>
      <c r="O41" s="21" t="n">
        <f aca="false">O42</f>
        <v>0</v>
      </c>
      <c r="P41" s="21" t="n">
        <f aca="false">P42</f>
        <v>492174.35</v>
      </c>
      <c r="Q41" s="21" t="n">
        <f aca="false">Q42</f>
        <v>0</v>
      </c>
      <c r="R41" s="21" t="s">
        <v>31</v>
      </c>
      <c r="S41" s="21" t="s">
        <v>31</v>
      </c>
      <c r="T41" s="17" t="s">
        <v>31</v>
      </c>
    </row>
    <row r="42" customFormat="false" ht="14.35" hidden="false" customHeight="false" outlineLevel="0" collapsed="false">
      <c r="A42" s="38" t="s">
        <v>98</v>
      </c>
      <c r="B42" s="39" t="s">
        <v>99</v>
      </c>
      <c r="C42" s="17" t="n">
        <v>1978</v>
      </c>
      <c r="D42" s="17" t="n">
        <v>2012</v>
      </c>
      <c r="E42" s="40" t="s">
        <v>45</v>
      </c>
      <c r="F42" s="17" t="n">
        <v>3</v>
      </c>
      <c r="G42" s="17" t="n">
        <v>3</v>
      </c>
      <c r="H42" s="21" t="n">
        <v>1851.2</v>
      </c>
      <c r="I42" s="21" t="n">
        <v>1694.9</v>
      </c>
      <c r="J42" s="43" t="n">
        <v>1417.1</v>
      </c>
      <c r="K42" s="26" t="n">
        <v>108</v>
      </c>
      <c r="L42" s="21" t="n">
        <f aca="false">'Приложение 2'!C42</f>
        <v>1810130</v>
      </c>
      <c r="M42" s="21" t="n">
        <v>0</v>
      </c>
      <c r="N42" s="21" t="n">
        <v>1317955.65</v>
      </c>
      <c r="O42" s="21" t="n">
        <v>0</v>
      </c>
      <c r="P42" s="21" t="n">
        <f aca="false">L42-N42</f>
        <v>492174.35</v>
      </c>
      <c r="Q42" s="21" t="n">
        <v>0</v>
      </c>
      <c r="R42" s="21" t="n">
        <f aca="false">L42/I42</f>
        <v>1067.98631187681</v>
      </c>
      <c r="S42" s="21" t="n">
        <v>572.71520443684</v>
      </c>
      <c r="T42" s="42" t="n">
        <v>42004</v>
      </c>
    </row>
    <row r="43" customFormat="false" ht="14.35" hidden="false" customHeight="false" outlineLevel="0" collapsed="false">
      <c r="A43" s="38" t="s">
        <v>100</v>
      </c>
      <c r="B43" s="37" t="s">
        <v>101</v>
      </c>
      <c r="C43" s="18" t="s">
        <v>31</v>
      </c>
      <c r="D43" s="18" t="s">
        <v>31</v>
      </c>
      <c r="E43" s="18" t="s">
        <v>31</v>
      </c>
      <c r="F43" s="18" t="s">
        <v>31</v>
      </c>
      <c r="G43" s="18" t="s">
        <v>31</v>
      </c>
      <c r="H43" s="21" t="n">
        <f aca="false">SUM(H44:H45)</f>
        <v>1365.4</v>
      </c>
      <c r="I43" s="21" t="n">
        <f aca="false">SUM(I44:I45)</f>
        <v>1258.4</v>
      </c>
      <c r="J43" s="21" t="n">
        <f aca="false">SUM(J44:J45)</f>
        <v>1002.4</v>
      </c>
      <c r="K43" s="26" t="n">
        <f aca="false">SUM(K44:K45)</f>
        <v>90</v>
      </c>
      <c r="L43" s="21" t="n">
        <f aca="false">SUM(L44:L45)</f>
        <v>1795838</v>
      </c>
      <c r="M43" s="21" t="n">
        <f aca="false">SUM(M44:M45)</f>
        <v>0</v>
      </c>
      <c r="N43" s="21" t="n">
        <f aca="false">SUM(N44:N45)</f>
        <v>1489189.12</v>
      </c>
      <c r="O43" s="21" t="n">
        <f aca="false">SUM(O44:O45)</f>
        <v>0</v>
      </c>
      <c r="P43" s="21" t="n">
        <f aca="false">SUM(P44:P45)</f>
        <v>306648.88</v>
      </c>
      <c r="Q43" s="21" t="n">
        <f aca="false">SUM(Q44:Q45)</f>
        <v>0</v>
      </c>
      <c r="R43" s="21" t="s">
        <v>31</v>
      </c>
      <c r="S43" s="21" t="s">
        <v>31</v>
      </c>
      <c r="T43" s="17" t="s">
        <v>31</v>
      </c>
    </row>
    <row r="44" customFormat="false" ht="14.35" hidden="false" customHeight="false" outlineLevel="0" collapsed="false">
      <c r="A44" s="38" t="s">
        <v>102</v>
      </c>
      <c r="B44" s="39" t="s">
        <v>103</v>
      </c>
      <c r="C44" s="17" t="n">
        <v>1966</v>
      </c>
      <c r="D44" s="17" t="n">
        <v>2007</v>
      </c>
      <c r="E44" s="40" t="s">
        <v>45</v>
      </c>
      <c r="F44" s="17" t="n">
        <v>2</v>
      </c>
      <c r="G44" s="17" t="n">
        <v>2</v>
      </c>
      <c r="H44" s="21" t="n">
        <v>691.7</v>
      </c>
      <c r="I44" s="21" t="n">
        <v>636.6</v>
      </c>
      <c r="J44" s="43" t="n">
        <v>507.8</v>
      </c>
      <c r="K44" s="26" t="n">
        <v>42</v>
      </c>
      <c r="L44" s="21" t="n">
        <f aca="false">'Приложение 2'!C44</f>
        <v>947758</v>
      </c>
      <c r="M44" s="21" t="n">
        <v>0</v>
      </c>
      <c r="N44" s="21" t="n">
        <v>690062.6</v>
      </c>
      <c r="O44" s="21" t="n">
        <v>0</v>
      </c>
      <c r="P44" s="21" t="n">
        <f aca="false">L44-N44</f>
        <v>257695.4</v>
      </c>
      <c r="Q44" s="21" t="n">
        <v>0</v>
      </c>
      <c r="R44" s="21" t="n">
        <f aca="false">L44/I44</f>
        <v>1488.78102419101</v>
      </c>
      <c r="S44" s="21" t="n">
        <f aca="false">R44</f>
        <v>1488.78102419101</v>
      </c>
      <c r="T44" s="42" t="n">
        <v>42004</v>
      </c>
    </row>
    <row r="45" customFormat="false" ht="14.35" hidden="false" customHeight="false" outlineLevel="0" collapsed="false">
      <c r="A45" s="38" t="s">
        <v>104</v>
      </c>
      <c r="B45" s="39" t="s">
        <v>105</v>
      </c>
      <c r="C45" s="17" t="n">
        <v>1964</v>
      </c>
      <c r="D45" s="17" t="n">
        <v>2007</v>
      </c>
      <c r="E45" s="40" t="s">
        <v>45</v>
      </c>
      <c r="F45" s="17" t="n">
        <v>2</v>
      </c>
      <c r="G45" s="17" t="n">
        <v>2</v>
      </c>
      <c r="H45" s="21" t="n">
        <v>673.7</v>
      </c>
      <c r="I45" s="21" t="n">
        <v>621.8</v>
      </c>
      <c r="J45" s="43" t="n">
        <v>494.6</v>
      </c>
      <c r="K45" s="26" t="n">
        <v>48</v>
      </c>
      <c r="L45" s="21" t="n">
        <f aca="false">'Приложение 2'!C45</f>
        <v>848080</v>
      </c>
      <c r="M45" s="21" t="n">
        <v>0</v>
      </c>
      <c r="N45" s="21" t="n">
        <v>799126.52</v>
      </c>
      <c r="O45" s="21" t="n">
        <v>0</v>
      </c>
      <c r="P45" s="21" t="n">
        <f aca="false">L45-N45</f>
        <v>48953.48</v>
      </c>
      <c r="Q45" s="21" t="n">
        <v>0</v>
      </c>
      <c r="R45" s="21" t="n">
        <f aca="false">L45/I45</f>
        <v>1363.91122547443</v>
      </c>
      <c r="S45" s="21" t="n">
        <f aca="false">R45</f>
        <v>1363.91122547443</v>
      </c>
      <c r="T45" s="42" t="n">
        <v>42004</v>
      </c>
    </row>
    <row r="46" customFormat="false" ht="14.35" hidden="false" customHeight="false" outlineLevel="0" collapsed="false">
      <c r="A46" s="38" t="s">
        <v>106</v>
      </c>
      <c r="B46" s="37" t="s">
        <v>107</v>
      </c>
      <c r="C46" s="18" t="s">
        <v>31</v>
      </c>
      <c r="D46" s="18" t="s">
        <v>31</v>
      </c>
      <c r="E46" s="18" t="s">
        <v>31</v>
      </c>
      <c r="F46" s="17" t="s">
        <v>31</v>
      </c>
      <c r="G46" s="17" t="s">
        <v>31</v>
      </c>
      <c r="H46" s="21" t="n">
        <f aca="false">SUM(H47:H47)</f>
        <v>3463.5</v>
      </c>
      <c r="I46" s="21" t="n">
        <f aca="false">SUM(I47:I47)</f>
        <v>3131.3</v>
      </c>
      <c r="J46" s="21" t="n">
        <f aca="false">SUM(J47:J47)</f>
        <v>2018.3</v>
      </c>
      <c r="K46" s="26" t="n">
        <f aca="false">SUM(K47:K47)</f>
        <v>130</v>
      </c>
      <c r="L46" s="21" t="n">
        <f aca="false">SUM(L47:L47)</f>
        <v>1138864</v>
      </c>
      <c r="M46" s="21" t="n">
        <f aca="false">SUM(M47:M47)</f>
        <v>0</v>
      </c>
      <c r="N46" s="21" t="n">
        <f aca="false">SUM(N47:N47)</f>
        <v>832947.13</v>
      </c>
      <c r="O46" s="21" t="n">
        <f aca="false">SUM(O47:O47)</f>
        <v>0</v>
      </c>
      <c r="P46" s="21" t="n">
        <f aca="false">SUM(P47:P47)</f>
        <v>305916.87</v>
      </c>
      <c r="Q46" s="21" t="n">
        <f aca="false">SUM(Q47:Q47)</f>
        <v>0</v>
      </c>
      <c r="R46" s="21" t="s">
        <v>31</v>
      </c>
      <c r="S46" s="21" t="s">
        <v>31</v>
      </c>
      <c r="T46" s="17" t="s">
        <v>31</v>
      </c>
    </row>
    <row r="47" customFormat="false" ht="14.35" hidden="false" customHeight="false" outlineLevel="0" collapsed="false">
      <c r="A47" s="38" t="s">
        <v>108</v>
      </c>
      <c r="B47" s="39" t="s">
        <v>109</v>
      </c>
      <c r="C47" s="17" t="n">
        <v>1980</v>
      </c>
      <c r="D47" s="17" t="n">
        <v>2011</v>
      </c>
      <c r="E47" s="40" t="s">
        <v>45</v>
      </c>
      <c r="F47" s="17" t="n">
        <v>4</v>
      </c>
      <c r="G47" s="17" t="n">
        <v>4</v>
      </c>
      <c r="H47" s="21" t="n">
        <v>3463.5</v>
      </c>
      <c r="I47" s="21" t="n">
        <v>3131.3</v>
      </c>
      <c r="J47" s="43" t="n">
        <v>2018.3</v>
      </c>
      <c r="K47" s="26" t="n">
        <v>130</v>
      </c>
      <c r="L47" s="21" t="n">
        <f aca="false">'Приложение 2'!C47</f>
        <v>1138864</v>
      </c>
      <c r="M47" s="21" t="n">
        <v>0</v>
      </c>
      <c r="N47" s="21" t="n">
        <v>832947.13</v>
      </c>
      <c r="O47" s="21" t="n">
        <v>0</v>
      </c>
      <c r="P47" s="21" t="n">
        <f aca="false">L47-N47</f>
        <v>305916.87</v>
      </c>
      <c r="Q47" s="21" t="n">
        <v>0</v>
      </c>
      <c r="R47" s="21" t="n">
        <f aca="false">L47/I47</f>
        <v>363.703254239453</v>
      </c>
      <c r="S47" s="21" t="n">
        <f aca="false">R47</f>
        <v>363.703254239453</v>
      </c>
      <c r="T47" s="42" t="n">
        <v>42369</v>
      </c>
    </row>
    <row r="48" customFormat="false" ht="14.35" hidden="false" customHeight="false" outlineLevel="0" collapsed="false">
      <c r="A48" s="38" t="s">
        <v>110</v>
      </c>
      <c r="B48" s="37" t="s">
        <v>111</v>
      </c>
      <c r="C48" s="18" t="s">
        <v>31</v>
      </c>
      <c r="D48" s="18" t="s">
        <v>31</v>
      </c>
      <c r="E48" s="18" t="s">
        <v>31</v>
      </c>
      <c r="F48" s="17" t="s">
        <v>31</v>
      </c>
      <c r="G48" s="17" t="s">
        <v>31</v>
      </c>
      <c r="H48" s="21" t="n">
        <f aca="false">H49</f>
        <v>4821</v>
      </c>
      <c r="I48" s="21" t="n">
        <f aca="false">I49</f>
        <v>4361.6</v>
      </c>
      <c r="J48" s="21" t="n">
        <f aca="false">J49</f>
        <v>4067.5</v>
      </c>
      <c r="K48" s="26" t="n">
        <f aca="false">K49</f>
        <v>270</v>
      </c>
      <c r="L48" s="21" t="n">
        <f aca="false">L49</f>
        <v>2334546</v>
      </c>
      <c r="M48" s="21" t="n">
        <f aca="false">M49</f>
        <v>0</v>
      </c>
      <c r="N48" s="21" t="n">
        <f aca="false">N49</f>
        <v>1699782.94</v>
      </c>
      <c r="O48" s="21" t="n">
        <f aca="false">O49</f>
        <v>0</v>
      </c>
      <c r="P48" s="21" t="n">
        <f aca="false">P49</f>
        <v>634763.06</v>
      </c>
      <c r="Q48" s="21" t="n">
        <v>0</v>
      </c>
      <c r="R48" s="21" t="s">
        <v>31</v>
      </c>
      <c r="S48" s="21" t="s">
        <v>31</v>
      </c>
      <c r="T48" s="17" t="s">
        <v>31</v>
      </c>
    </row>
    <row r="49" customFormat="false" ht="14.35" hidden="false" customHeight="false" outlineLevel="0" collapsed="false">
      <c r="A49" s="38" t="s">
        <v>112</v>
      </c>
      <c r="B49" s="39" t="s">
        <v>113</v>
      </c>
      <c r="C49" s="17" t="n">
        <v>1982</v>
      </c>
      <c r="D49" s="17" t="n">
        <v>2007</v>
      </c>
      <c r="E49" s="40" t="s">
        <v>45</v>
      </c>
      <c r="F49" s="17" t="n">
        <v>5</v>
      </c>
      <c r="G49" s="17" t="n">
        <v>6</v>
      </c>
      <c r="H49" s="21" t="n">
        <v>4821</v>
      </c>
      <c r="I49" s="21" t="n">
        <v>4361.6</v>
      </c>
      <c r="J49" s="21" t="n">
        <v>4067.5</v>
      </c>
      <c r="K49" s="26" t="n">
        <v>270</v>
      </c>
      <c r="L49" s="21" t="n">
        <f aca="false">'Приложение 2'!C49</f>
        <v>2334546</v>
      </c>
      <c r="M49" s="21" t="n">
        <v>0</v>
      </c>
      <c r="N49" s="21" t="n">
        <v>1699782.94</v>
      </c>
      <c r="O49" s="21" t="n">
        <v>0</v>
      </c>
      <c r="P49" s="21" t="n">
        <f aca="false">L49-N49</f>
        <v>634763.06</v>
      </c>
      <c r="Q49" s="21" t="n">
        <v>0</v>
      </c>
      <c r="R49" s="21" t="n">
        <f aca="false">L49/I49</f>
        <v>535.249908290536</v>
      </c>
      <c r="S49" s="21" t="n">
        <f aca="false">R49</f>
        <v>535.249908290536</v>
      </c>
      <c r="T49" s="42" t="n">
        <v>42004</v>
      </c>
    </row>
    <row r="50" customFormat="false" ht="14.35" hidden="false" customHeight="false" outlineLevel="0" collapsed="false">
      <c r="A50" s="38" t="s">
        <v>114</v>
      </c>
      <c r="B50" s="37" t="s">
        <v>115</v>
      </c>
      <c r="C50" s="18" t="s">
        <v>31</v>
      </c>
      <c r="D50" s="18" t="s">
        <v>31</v>
      </c>
      <c r="E50" s="18" t="s">
        <v>31</v>
      </c>
      <c r="F50" s="17" t="s">
        <v>31</v>
      </c>
      <c r="G50" s="17" t="s">
        <v>31</v>
      </c>
      <c r="H50" s="21" t="n">
        <f aca="false">SUM(H51:H55)</f>
        <v>18271.8</v>
      </c>
      <c r="I50" s="21" t="n">
        <f aca="false">SUM(I51:I55)</f>
        <v>18271.8</v>
      </c>
      <c r="J50" s="35" t="n">
        <f aca="false">SUM(J51:J55)</f>
        <v>16922.3</v>
      </c>
      <c r="K50" s="26" t="n">
        <f aca="false">SUM(K51:K55)</f>
        <v>1134</v>
      </c>
      <c r="L50" s="21" t="n">
        <f aca="false">SUM(L51:L55)</f>
        <v>3624981</v>
      </c>
      <c r="M50" s="21" t="n">
        <f aca="false">SUM(M51:M55)</f>
        <v>0</v>
      </c>
      <c r="N50" s="21" t="n">
        <f aca="false">SUM(N51:N55)</f>
        <v>2564297.4</v>
      </c>
      <c r="O50" s="21" t="n">
        <f aca="false">SUM(O51:O55)</f>
        <v>0</v>
      </c>
      <c r="P50" s="21" t="n">
        <f aca="false">SUM(P51:P55)</f>
        <v>1060683.6</v>
      </c>
      <c r="Q50" s="21" t="n">
        <f aca="false">SUM(Q51:Q55)</f>
        <v>0</v>
      </c>
      <c r="R50" s="21" t="s">
        <v>31</v>
      </c>
      <c r="S50" s="21" t="s">
        <v>31</v>
      </c>
      <c r="T50" s="17" t="s">
        <v>31</v>
      </c>
    </row>
    <row r="51" customFormat="false" ht="14.35" hidden="false" customHeight="false" outlineLevel="0" collapsed="false">
      <c r="A51" s="38" t="s">
        <v>116</v>
      </c>
      <c r="B51" s="39" t="s">
        <v>117</v>
      </c>
      <c r="C51" s="17" t="n">
        <v>1981</v>
      </c>
      <c r="D51" s="17" t="n">
        <v>2011</v>
      </c>
      <c r="E51" s="40" t="s">
        <v>50</v>
      </c>
      <c r="F51" s="17" t="n">
        <v>5</v>
      </c>
      <c r="G51" s="26" t="n">
        <v>4</v>
      </c>
      <c r="H51" s="21" t="n">
        <v>2687.6</v>
      </c>
      <c r="I51" s="21" t="n">
        <v>2687.6</v>
      </c>
      <c r="J51" s="43" t="n">
        <v>2612.5</v>
      </c>
      <c r="K51" s="26" t="n">
        <v>180</v>
      </c>
      <c r="L51" s="21" t="n">
        <f aca="false">'Приложение 2'!C51</f>
        <v>523305</v>
      </c>
      <c r="M51" s="21" t="n">
        <v>0</v>
      </c>
      <c r="N51" s="21" t="n">
        <v>370284.53</v>
      </c>
      <c r="O51" s="21" t="n">
        <v>0</v>
      </c>
      <c r="P51" s="21" t="n">
        <f aca="false">L51-N51</f>
        <v>153020.47</v>
      </c>
      <c r="Q51" s="21" t="n">
        <v>0</v>
      </c>
      <c r="R51" s="21" t="n">
        <f aca="false">L51/I51</f>
        <v>194.710894478345</v>
      </c>
      <c r="S51" s="21" t="n">
        <f aca="false">R51</f>
        <v>194.710894478345</v>
      </c>
      <c r="T51" s="42" t="n">
        <v>42004</v>
      </c>
    </row>
    <row r="52" customFormat="false" ht="14.35" hidden="false" customHeight="false" outlineLevel="0" collapsed="false">
      <c r="A52" s="38" t="s">
        <v>118</v>
      </c>
      <c r="B52" s="39" t="s">
        <v>119</v>
      </c>
      <c r="C52" s="17" t="n">
        <v>1981</v>
      </c>
      <c r="D52" s="17" t="n">
        <v>2013</v>
      </c>
      <c r="E52" s="40" t="s">
        <v>50</v>
      </c>
      <c r="F52" s="17" t="n">
        <v>5</v>
      </c>
      <c r="G52" s="26" t="n">
        <v>6</v>
      </c>
      <c r="H52" s="21" t="n">
        <v>4360.6</v>
      </c>
      <c r="I52" s="21" t="n">
        <v>4360.6</v>
      </c>
      <c r="J52" s="43" t="n">
        <v>3946.8</v>
      </c>
      <c r="K52" s="26" t="n">
        <v>270</v>
      </c>
      <c r="L52" s="21" t="n">
        <f aca="false">'Приложение 2'!C52</f>
        <v>768083</v>
      </c>
      <c r="M52" s="21" t="n">
        <v>0</v>
      </c>
      <c r="N52" s="21" t="n">
        <v>543374.62</v>
      </c>
      <c r="O52" s="21" t="n">
        <v>0</v>
      </c>
      <c r="P52" s="21" t="n">
        <f aca="false">L52-N52</f>
        <v>224708.38</v>
      </c>
      <c r="Q52" s="21" t="n">
        <v>0</v>
      </c>
      <c r="R52" s="21" t="n">
        <f aca="false">L52/I52</f>
        <v>176.141586020272</v>
      </c>
      <c r="S52" s="21" t="n">
        <f aca="false">R52</f>
        <v>176.141586020272</v>
      </c>
      <c r="T52" s="42" t="n">
        <v>42004</v>
      </c>
    </row>
    <row r="53" customFormat="false" ht="14.35" hidden="false" customHeight="false" outlineLevel="0" collapsed="false">
      <c r="A53" s="38" t="s">
        <v>120</v>
      </c>
      <c r="B53" s="39" t="s">
        <v>121</v>
      </c>
      <c r="C53" s="17" t="n">
        <v>1981</v>
      </c>
      <c r="D53" s="17" t="n">
        <v>2013</v>
      </c>
      <c r="E53" s="40" t="s">
        <v>50</v>
      </c>
      <c r="F53" s="17" t="n">
        <v>5</v>
      </c>
      <c r="G53" s="26" t="n">
        <v>6</v>
      </c>
      <c r="H53" s="21" t="n">
        <v>4375.2</v>
      </c>
      <c r="I53" s="21" t="n">
        <v>4375.2</v>
      </c>
      <c r="J53" s="43" t="n">
        <v>3898.8</v>
      </c>
      <c r="K53" s="26" t="n">
        <v>267</v>
      </c>
      <c r="L53" s="21" t="n">
        <f aca="false">'Приложение 2'!C53</f>
        <v>768083</v>
      </c>
      <c r="M53" s="21" t="n">
        <v>0</v>
      </c>
      <c r="N53" s="21" t="n">
        <v>543374.62</v>
      </c>
      <c r="O53" s="21" t="n">
        <v>0</v>
      </c>
      <c r="P53" s="21" t="n">
        <f aca="false">L53-N53</f>
        <v>224708.38</v>
      </c>
      <c r="Q53" s="21" t="n">
        <v>0</v>
      </c>
      <c r="R53" s="21" t="n">
        <f aca="false">L53/I53</f>
        <v>175.553803254708</v>
      </c>
      <c r="S53" s="21" t="n">
        <f aca="false">R53</f>
        <v>175.553803254708</v>
      </c>
      <c r="T53" s="42" t="n">
        <v>42004</v>
      </c>
    </row>
    <row r="54" customFormat="false" ht="14.35" hidden="false" customHeight="false" outlineLevel="0" collapsed="false">
      <c r="A54" s="38" t="s">
        <v>122</v>
      </c>
      <c r="B54" s="39" t="s">
        <v>123</v>
      </c>
      <c r="C54" s="17" t="n">
        <v>1983</v>
      </c>
      <c r="D54" s="17" t="n">
        <v>2013</v>
      </c>
      <c r="E54" s="40" t="s">
        <v>50</v>
      </c>
      <c r="F54" s="17" t="n">
        <v>5</v>
      </c>
      <c r="G54" s="26" t="n">
        <v>6</v>
      </c>
      <c r="H54" s="21" t="n">
        <v>4175.7</v>
      </c>
      <c r="I54" s="21" t="n">
        <v>4175.7</v>
      </c>
      <c r="J54" s="43" t="n">
        <f aca="false">I54</f>
        <v>4175.7</v>
      </c>
      <c r="K54" s="26" t="n">
        <v>237</v>
      </c>
      <c r="L54" s="21" t="n">
        <f aca="false">'Приложение 2'!C54</f>
        <v>950139</v>
      </c>
      <c r="M54" s="21" t="n">
        <v>0</v>
      </c>
      <c r="N54" s="21" t="n">
        <v>672102.35</v>
      </c>
      <c r="O54" s="21" t="n">
        <v>0</v>
      </c>
      <c r="P54" s="21" t="n">
        <f aca="false">L54-N54</f>
        <v>278036.65</v>
      </c>
      <c r="Q54" s="21" t="n">
        <v>0</v>
      </c>
      <c r="R54" s="21" t="n">
        <f aca="false">L54/I54</f>
        <v>227.540053164739</v>
      </c>
      <c r="S54" s="21" t="n">
        <f aca="false">R54</f>
        <v>227.540053164739</v>
      </c>
      <c r="T54" s="42" t="n">
        <v>42004</v>
      </c>
    </row>
    <row r="55" customFormat="false" ht="14.35" hidden="false" customHeight="false" outlineLevel="0" collapsed="false">
      <c r="A55" s="38" t="s">
        <v>124</v>
      </c>
      <c r="B55" s="39" t="s">
        <v>125</v>
      </c>
      <c r="C55" s="17" t="n">
        <v>1973</v>
      </c>
      <c r="D55" s="17" t="n">
        <v>2011</v>
      </c>
      <c r="E55" s="40" t="s">
        <v>50</v>
      </c>
      <c r="F55" s="17" t="n">
        <v>5</v>
      </c>
      <c r="G55" s="26" t="n">
        <v>4</v>
      </c>
      <c r="H55" s="21" t="n">
        <v>2672.7</v>
      </c>
      <c r="I55" s="21" t="n">
        <v>2672.7</v>
      </c>
      <c r="J55" s="43" t="n">
        <v>2288.5</v>
      </c>
      <c r="K55" s="26" t="n">
        <v>180</v>
      </c>
      <c r="L55" s="21" t="n">
        <f aca="false">'Приложение 2'!C55</f>
        <v>615371</v>
      </c>
      <c r="M55" s="21" t="n">
        <v>0</v>
      </c>
      <c r="N55" s="21" t="n">
        <v>435161.28</v>
      </c>
      <c r="O55" s="21" t="n">
        <v>0</v>
      </c>
      <c r="P55" s="21" t="n">
        <f aca="false">L55-N55</f>
        <v>180209.72</v>
      </c>
      <c r="Q55" s="21" t="n">
        <v>0</v>
      </c>
      <c r="R55" s="21" t="n">
        <f aca="false">L55/I55</f>
        <v>230.243199760542</v>
      </c>
      <c r="S55" s="21" t="n">
        <f aca="false">R55</f>
        <v>230.243199760542</v>
      </c>
      <c r="T55" s="42" t="n">
        <v>42004</v>
      </c>
    </row>
    <row r="56" customFormat="false" ht="14.35" hidden="false" customHeight="false" outlineLevel="0" collapsed="false">
      <c r="A56" s="38" t="s">
        <v>126</v>
      </c>
      <c r="B56" s="37" t="s">
        <v>127</v>
      </c>
      <c r="C56" s="18" t="s">
        <v>31</v>
      </c>
      <c r="D56" s="18" t="s">
        <v>31</v>
      </c>
      <c r="E56" s="18" t="s">
        <v>31</v>
      </c>
      <c r="F56" s="17" t="s">
        <v>31</v>
      </c>
      <c r="G56" s="17" t="s">
        <v>31</v>
      </c>
      <c r="H56" s="21" t="n">
        <f aca="false">SUM(H57:H57)</f>
        <v>658.2</v>
      </c>
      <c r="I56" s="21" t="n">
        <f aca="false">SUM(I57:I57)</f>
        <v>606.8</v>
      </c>
      <c r="J56" s="21" t="n">
        <f aca="false">SUM(J57:J57)</f>
        <v>453.6</v>
      </c>
      <c r="K56" s="26" t="n">
        <f aca="false">SUM(K57:K57)</f>
        <v>48</v>
      </c>
      <c r="L56" s="21" t="n">
        <f aca="false">SUM(L57:L57)</f>
        <v>1125897</v>
      </c>
      <c r="M56" s="21" t="n">
        <f aca="false">SUM(M57:M57)</f>
        <v>0</v>
      </c>
      <c r="N56" s="21" t="n">
        <f aca="false">SUM(N57:N57)</f>
        <v>819765.6</v>
      </c>
      <c r="O56" s="21" t="n">
        <f aca="false">SUM(O57:O57)</f>
        <v>0</v>
      </c>
      <c r="P56" s="21" t="n">
        <f aca="false">SUM(P57:P57)</f>
        <v>306131.4</v>
      </c>
      <c r="Q56" s="21" t="n">
        <f aca="false">SUM(Q57:Q57)</f>
        <v>0</v>
      </c>
      <c r="R56" s="21" t="s">
        <v>31</v>
      </c>
      <c r="S56" s="21" t="s">
        <v>31</v>
      </c>
      <c r="T56" s="17" t="s">
        <v>31</v>
      </c>
    </row>
    <row r="57" customFormat="false" ht="14.35" hidden="false" customHeight="false" outlineLevel="0" collapsed="false">
      <c r="A57" s="38" t="s">
        <v>128</v>
      </c>
      <c r="B57" s="39" t="s">
        <v>129</v>
      </c>
      <c r="C57" s="17" t="n">
        <v>1964</v>
      </c>
      <c r="D57" s="17" t="n">
        <v>2007</v>
      </c>
      <c r="E57" s="40" t="s">
        <v>45</v>
      </c>
      <c r="F57" s="17" t="n">
        <v>2</v>
      </c>
      <c r="G57" s="17" t="n">
        <v>2</v>
      </c>
      <c r="H57" s="21" t="n">
        <v>658.2</v>
      </c>
      <c r="I57" s="21" t="n">
        <v>606.8</v>
      </c>
      <c r="J57" s="43" t="n">
        <v>453.6</v>
      </c>
      <c r="K57" s="26" t="n">
        <v>48</v>
      </c>
      <c r="L57" s="21" t="n">
        <f aca="false">'Приложение 2'!C57</f>
        <v>1125897</v>
      </c>
      <c r="M57" s="21" t="n">
        <v>0</v>
      </c>
      <c r="N57" s="21" t="n">
        <v>819765.6</v>
      </c>
      <c r="O57" s="21" t="n">
        <v>0</v>
      </c>
      <c r="P57" s="21" t="n">
        <f aca="false">L57-N57</f>
        <v>306131.4</v>
      </c>
      <c r="Q57" s="21" t="n">
        <v>0</v>
      </c>
      <c r="R57" s="21" t="n">
        <f aca="false">L57/I57</f>
        <v>1855.46638101516</v>
      </c>
      <c r="S57" s="21" t="n">
        <f aca="false">R57</f>
        <v>1855.46638101516</v>
      </c>
      <c r="T57" s="42" t="n">
        <v>42004</v>
      </c>
    </row>
    <row r="58" customFormat="false" ht="14.35" hidden="false" customHeight="false" outlineLevel="0" collapsed="false">
      <c r="A58" s="36" t="s">
        <v>130</v>
      </c>
      <c r="B58" s="37" t="s">
        <v>131</v>
      </c>
      <c r="C58" s="18" t="s">
        <v>31</v>
      </c>
      <c r="D58" s="18" t="s">
        <v>31</v>
      </c>
      <c r="E58" s="18" t="s">
        <v>31</v>
      </c>
      <c r="F58" s="18" t="s">
        <v>31</v>
      </c>
      <c r="G58" s="18" t="s">
        <v>31</v>
      </c>
      <c r="H58" s="21" t="n">
        <f aca="false">H59</f>
        <v>6650.3</v>
      </c>
      <c r="I58" s="21" t="n">
        <f aca="false">I59</f>
        <v>6054.5</v>
      </c>
      <c r="J58" s="21" t="n">
        <f aca="false">J59</f>
        <v>3721.6</v>
      </c>
      <c r="K58" s="26" t="n">
        <f aca="false">K59</f>
        <v>396</v>
      </c>
      <c r="L58" s="21" t="n">
        <f aca="false">L59</f>
        <v>9394259.69</v>
      </c>
      <c r="M58" s="21"/>
      <c r="N58" s="21" t="n">
        <f aca="false">N59</f>
        <v>6279971.68</v>
      </c>
      <c r="O58" s="21" t="n">
        <f aca="false">O59</f>
        <v>1021499.12</v>
      </c>
      <c r="P58" s="21" t="n">
        <f aca="false">P59</f>
        <v>2092788.89</v>
      </c>
      <c r="Q58" s="21" t="n">
        <f aca="false">Q59</f>
        <v>0</v>
      </c>
      <c r="R58" s="21" t="s">
        <v>31</v>
      </c>
      <c r="S58" s="21" t="s">
        <v>31</v>
      </c>
      <c r="T58" s="17" t="s">
        <v>31</v>
      </c>
    </row>
    <row r="59" customFormat="false" ht="14.35" hidden="false" customHeight="false" outlineLevel="0" collapsed="false">
      <c r="A59" s="36" t="s">
        <v>132</v>
      </c>
      <c r="B59" s="37" t="s">
        <v>133</v>
      </c>
      <c r="C59" s="18" t="s">
        <v>31</v>
      </c>
      <c r="D59" s="18" t="s">
        <v>31</v>
      </c>
      <c r="E59" s="18" t="s">
        <v>31</v>
      </c>
      <c r="F59" s="18" t="s">
        <v>31</v>
      </c>
      <c r="G59" s="18" t="s">
        <v>31</v>
      </c>
      <c r="H59" s="21" t="n">
        <f aca="false">SUM(H60:H68)</f>
        <v>6650.3</v>
      </c>
      <c r="I59" s="21" t="n">
        <f aca="false">SUM(I60:I68)</f>
        <v>6054.5</v>
      </c>
      <c r="J59" s="21" t="n">
        <f aca="false">SUM(J60:J68)</f>
        <v>3721.6</v>
      </c>
      <c r="K59" s="26" t="n">
        <f aca="false">SUM(K60:K68)</f>
        <v>396</v>
      </c>
      <c r="L59" s="21" t="n">
        <f aca="false">SUM(L60:L68)</f>
        <v>9394259.69</v>
      </c>
      <c r="M59" s="21" t="n">
        <f aca="false">SUM(M60:M68)</f>
        <v>0</v>
      </c>
      <c r="N59" s="21" t="n">
        <f aca="false">SUM(N60:N68)</f>
        <v>6279971.68</v>
      </c>
      <c r="O59" s="21" t="n">
        <f aca="false">SUM(O60:O68)</f>
        <v>1021499.12</v>
      </c>
      <c r="P59" s="21" t="n">
        <f aca="false">SUM(P60:P68)</f>
        <v>2092788.89</v>
      </c>
      <c r="Q59" s="21" t="n">
        <f aca="false">SUM(Q60:Q68)</f>
        <v>0</v>
      </c>
      <c r="R59" s="21" t="s">
        <v>31</v>
      </c>
      <c r="S59" s="21" t="s">
        <v>31</v>
      </c>
      <c r="T59" s="17" t="s">
        <v>31</v>
      </c>
    </row>
    <row r="60" customFormat="false" ht="14.35" hidden="false" customHeight="false" outlineLevel="0" collapsed="false">
      <c r="A60" s="38" t="s">
        <v>134</v>
      </c>
      <c r="B60" s="39" t="s">
        <v>135</v>
      </c>
      <c r="C60" s="17" t="n">
        <v>1975</v>
      </c>
      <c r="D60" s="17" t="n">
        <v>2007</v>
      </c>
      <c r="E60" s="40" t="s">
        <v>40</v>
      </c>
      <c r="F60" s="17" t="n">
        <v>2</v>
      </c>
      <c r="G60" s="17" t="n">
        <v>2</v>
      </c>
      <c r="H60" s="21" t="n">
        <v>520.5</v>
      </c>
      <c r="I60" s="21" t="n">
        <v>479.5</v>
      </c>
      <c r="J60" s="43" t="n">
        <v>110.8</v>
      </c>
      <c r="K60" s="26" t="n">
        <v>36</v>
      </c>
      <c r="L60" s="21" t="n">
        <f aca="false">'Приложение 2'!C60</f>
        <v>960092</v>
      </c>
      <c r="M60" s="21" t="n">
        <v>0</v>
      </c>
      <c r="N60" s="21" t="n">
        <v>727399.75</v>
      </c>
      <c r="O60" s="21" t="n">
        <v>108002.32</v>
      </c>
      <c r="P60" s="21" t="n">
        <f aca="false">L60-N60-O60</f>
        <v>124689.93</v>
      </c>
      <c r="Q60" s="21" t="n">
        <v>0</v>
      </c>
      <c r="R60" s="21" t="n">
        <f aca="false">L60/I60</f>
        <v>2002.27737226277</v>
      </c>
      <c r="S60" s="21" t="n">
        <f aca="false">L60/I60</f>
        <v>2002.27737226277</v>
      </c>
      <c r="T60" s="42" t="n">
        <v>42004</v>
      </c>
    </row>
    <row r="61" customFormat="false" ht="14.35" hidden="false" customHeight="false" outlineLevel="0" collapsed="false">
      <c r="A61" s="38" t="s">
        <v>136</v>
      </c>
      <c r="B61" s="39" t="s">
        <v>137</v>
      </c>
      <c r="C61" s="17" t="n">
        <v>1972</v>
      </c>
      <c r="D61" s="17" t="n">
        <v>2007</v>
      </c>
      <c r="E61" s="40" t="s">
        <v>40</v>
      </c>
      <c r="F61" s="17" t="n">
        <v>2</v>
      </c>
      <c r="G61" s="17" t="n">
        <v>2</v>
      </c>
      <c r="H61" s="21" t="n">
        <v>545.2</v>
      </c>
      <c r="I61" s="21" t="n">
        <v>503.2</v>
      </c>
      <c r="J61" s="43" t="n">
        <v>460.4</v>
      </c>
      <c r="K61" s="26" t="n">
        <v>36</v>
      </c>
      <c r="L61" s="21" t="n">
        <f aca="false">'Приложение 2'!C61</f>
        <v>882946.97</v>
      </c>
      <c r="M61" s="21" t="n">
        <v>0</v>
      </c>
      <c r="N61" s="21" t="n">
        <v>527533.48</v>
      </c>
      <c r="O61" s="21" t="n">
        <v>108869.92</v>
      </c>
      <c r="P61" s="21" t="n">
        <f aca="false">L61-N61-O61</f>
        <v>246543.57</v>
      </c>
      <c r="Q61" s="21" t="n">
        <v>0</v>
      </c>
      <c r="R61" s="21" t="n">
        <f aca="false">L61/I61</f>
        <v>1754.66408982512</v>
      </c>
      <c r="S61" s="21" t="n">
        <f aca="false">L61/I61</f>
        <v>1754.66408982512</v>
      </c>
      <c r="T61" s="42" t="n">
        <v>42004</v>
      </c>
    </row>
    <row r="62" customFormat="false" ht="14.35" hidden="false" customHeight="false" outlineLevel="0" collapsed="false">
      <c r="A62" s="38" t="s">
        <v>138</v>
      </c>
      <c r="B62" s="39" t="s">
        <v>139</v>
      </c>
      <c r="C62" s="17" t="n">
        <v>1979</v>
      </c>
      <c r="D62" s="17" t="n">
        <v>2007</v>
      </c>
      <c r="E62" s="40" t="s">
        <v>40</v>
      </c>
      <c r="F62" s="17" t="n">
        <v>2</v>
      </c>
      <c r="G62" s="17" t="n">
        <v>3</v>
      </c>
      <c r="H62" s="21" t="n">
        <v>815</v>
      </c>
      <c r="I62" s="21" t="n">
        <v>728.6</v>
      </c>
      <c r="J62" s="43" t="n">
        <v>431.8</v>
      </c>
      <c r="K62" s="26" t="n">
        <v>36</v>
      </c>
      <c r="L62" s="21" t="n">
        <f aca="false">'Приложение 2'!C62</f>
        <v>1169047.28</v>
      </c>
      <c r="M62" s="21" t="n">
        <v>0</v>
      </c>
      <c r="N62" s="21" t="n">
        <v>700874.55</v>
      </c>
      <c r="O62" s="21" t="n">
        <v>140618.01</v>
      </c>
      <c r="P62" s="21" t="n">
        <f aca="false">L62-N62-O62</f>
        <v>327554.72</v>
      </c>
      <c r="Q62" s="21" t="n">
        <v>0</v>
      </c>
      <c r="R62" s="21" t="n">
        <f aca="false">L62/I62</f>
        <v>1604.51177600878</v>
      </c>
      <c r="S62" s="21" t="n">
        <f aca="false">L62/I62</f>
        <v>1604.51177600878</v>
      </c>
      <c r="T62" s="42" t="n">
        <v>42004</v>
      </c>
    </row>
    <row r="63" customFormat="false" ht="14.35" hidden="false" customHeight="false" outlineLevel="0" collapsed="false">
      <c r="A63" s="38" t="s">
        <v>140</v>
      </c>
      <c r="B63" s="39" t="s">
        <v>141</v>
      </c>
      <c r="C63" s="17" t="n">
        <v>1978</v>
      </c>
      <c r="D63" s="17" t="n">
        <v>2011</v>
      </c>
      <c r="E63" s="40" t="s">
        <v>40</v>
      </c>
      <c r="F63" s="17" t="n">
        <v>2</v>
      </c>
      <c r="G63" s="17" t="n">
        <v>3</v>
      </c>
      <c r="H63" s="21" t="n">
        <v>818.2</v>
      </c>
      <c r="I63" s="21" t="n">
        <v>724</v>
      </c>
      <c r="J63" s="43" t="n">
        <v>241.9</v>
      </c>
      <c r="K63" s="26" t="n">
        <v>36</v>
      </c>
      <c r="L63" s="21" t="n">
        <f aca="false">'Приложение 2'!C63</f>
        <v>1133910.44</v>
      </c>
      <c r="M63" s="21" t="n">
        <v>0</v>
      </c>
      <c r="N63" s="21" t="n">
        <v>676928.79</v>
      </c>
      <c r="O63" s="21" t="n">
        <v>140618.01</v>
      </c>
      <c r="P63" s="21" t="n">
        <f aca="false">L63-N63-O63</f>
        <v>316363.64</v>
      </c>
      <c r="Q63" s="21" t="n">
        <v>0</v>
      </c>
      <c r="R63" s="21" t="n">
        <f aca="false">L63/I63</f>
        <v>1566.17464088398</v>
      </c>
      <c r="S63" s="21" t="n">
        <f aca="false">L63/I63</f>
        <v>1566.17464088398</v>
      </c>
      <c r="T63" s="42" t="n">
        <v>42004</v>
      </c>
    </row>
    <row r="64" customFormat="false" ht="14.35" hidden="false" customHeight="false" outlineLevel="0" collapsed="false">
      <c r="A64" s="38" t="s">
        <v>142</v>
      </c>
      <c r="B64" s="39" t="s">
        <v>143</v>
      </c>
      <c r="C64" s="17" t="n">
        <v>1978</v>
      </c>
      <c r="D64" s="17" t="n">
        <v>2007</v>
      </c>
      <c r="E64" s="40" t="s">
        <v>40</v>
      </c>
      <c r="F64" s="17" t="n">
        <v>2</v>
      </c>
      <c r="G64" s="17" t="n">
        <v>2</v>
      </c>
      <c r="H64" s="21" t="n">
        <v>537.5</v>
      </c>
      <c r="I64" s="21" t="n">
        <v>496.3</v>
      </c>
      <c r="J64" s="43" t="n">
        <v>216.2</v>
      </c>
      <c r="K64" s="26" t="n">
        <v>36</v>
      </c>
      <c r="L64" s="21" t="n">
        <f aca="false">'Приложение 2'!C64</f>
        <v>909785</v>
      </c>
      <c r="M64" s="21" t="n">
        <v>0</v>
      </c>
      <c r="N64" s="21" t="n">
        <v>681715.22</v>
      </c>
      <c r="O64" s="21" t="n">
        <v>109907.57</v>
      </c>
      <c r="P64" s="21" t="n">
        <f aca="false">L64-N64-O64</f>
        <v>118162.21</v>
      </c>
      <c r="Q64" s="21" t="n">
        <v>0</v>
      </c>
      <c r="R64" s="21" t="n">
        <f aca="false">L64/I64</f>
        <v>1833.13520048358</v>
      </c>
      <c r="S64" s="21" t="n">
        <f aca="false">L64/I64</f>
        <v>1833.13520048358</v>
      </c>
      <c r="T64" s="42" t="n">
        <v>42004</v>
      </c>
    </row>
    <row r="65" customFormat="false" ht="14.35" hidden="false" customHeight="false" outlineLevel="0" collapsed="false">
      <c r="A65" s="38" t="s">
        <v>144</v>
      </c>
      <c r="B65" s="39" t="s">
        <v>145</v>
      </c>
      <c r="C65" s="17" t="n">
        <v>1973</v>
      </c>
      <c r="D65" s="17" t="n">
        <v>2007</v>
      </c>
      <c r="E65" s="40" t="s">
        <v>40</v>
      </c>
      <c r="F65" s="17" t="n">
        <v>2</v>
      </c>
      <c r="G65" s="17" t="n">
        <v>2</v>
      </c>
      <c r="H65" s="21" t="n">
        <v>540.3</v>
      </c>
      <c r="I65" s="21" t="n">
        <v>498.1</v>
      </c>
      <c r="J65" s="43" t="n">
        <v>249.5</v>
      </c>
      <c r="K65" s="26" t="n">
        <v>36</v>
      </c>
      <c r="L65" s="21" t="n">
        <f aca="false">'Приложение 2'!C65</f>
        <v>880302</v>
      </c>
      <c r="M65" s="21" t="n">
        <v>0</v>
      </c>
      <c r="N65" s="21" t="n">
        <v>681886.09</v>
      </c>
      <c r="O65" s="21" t="n">
        <v>80715.92</v>
      </c>
      <c r="P65" s="21" t="n">
        <f aca="false">L65-N65-O65</f>
        <v>117699.99</v>
      </c>
      <c r="Q65" s="21" t="n">
        <v>0</v>
      </c>
      <c r="R65" s="21" t="n">
        <f aca="false">L65/I65</f>
        <v>1767.31981529813</v>
      </c>
      <c r="S65" s="21" t="n">
        <f aca="false">L65/I65</f>
        <v>1767.31981529813</v>
      </c>
      <c r="T65" s="42" t="n">
        <v>42004</v>
      </c>
    </row>
    <row r="66" customFormat="false" ht="14.35" hidden="false" customHeight="false" outlineLevel="0" collapsed="false">
      <c r="A66" s="38" t="s">
        <v>146</v>
      </c>
      <c r="B66" s="39" t="s">
        <v>147</v>
      </c>
      <c r="C66" s="17" t="n">
        <v>1972</v>
      </c>
      <c r="D66" s="17" t="n">
        <v>2007</v>
      </c>
      <c r="E66" s="40" t="s">
        <v>40</v>
      </c>
      <c r="F66" s="17" t="n">
        <v>2</v>
      </c>
      <c r="G66" s="17" t="n">
        <v>2</v>
      </c>
      <c r="H66" s="21" t="n">
        <v>543.4</v>
      </c>
      <c r="I66" s="21" t="n">
        <v>501.4</v>
      </c>
      <c r="J66" s="43" t="n">
        <v>209</v>
      </c>
      <c r="K66" s="26" t="n">
        <v>36</v>
      </c>
      <c r="L66" s="21" t="n">
        <f aca="false">'Приложение 2'!C66</f>
        <v>960092</v>
      </c>
      <c r="M66" s="21" t="n">
        <v>0</v>
      </c>
      <c r="N66" s="21" t="n">
        <v>734367.01</v>
      </c>
      <c r="O66" s="21" t="n">
        <v>100216.26</v>
      </c>
      <c r="P66" s="21" t="n">
        <f aca="false">L66-N66-O66</f>
        <v>125508.73</v>
      </c>
      <c r="Q66" s="21" t="n">
        <v>0</v>
      </c>
      <c r="R66" s="21" t="n">
        <f aca="false">L66/I66</f>
        <v>1914.82249700838</v>
      </c>
      <c r="S66" s="21" t="n">
        <f aca="false">L66/I66</f>
        <v>1914.82249700838</v>
      </c>
      <c r="T66" s="42" t="n">
        <v>42004</v>
      </c>
    </row>
    <row r="67" customFormat="false" ht="14.35" hidden="false" customHeight="false" outlineLevel="0" collapsed="false">
      <c r="A67" s="38" t="s">
        <v>148</v>
      </c>
      <c r="B67" s="39" t="s">
        <v>149</v>
      </c>
      <c r="C67" s="17" t="n">
        <v>1972</v>
      </c>
      <c r="D67" s="17" t="n">
        <v>2007</v>
      </c>
      <c r="E67" s="40" t="s">
        <v>45</v>
      </c>
      <c r="F67" s="17" t="n">
        <v>3</v>
      </c>
      <c r="G67" s="17" t="n">
        <v>2</v>
      </c>
      <c r="H67" s="21" t="n">
        <v>1165.1</v>
      </c>
      <c r="I67" s="21" t="n">
        <v>1061.7</v>
      </c>
      <c r="J67" s="43" t="n">
        <v>901</v>
      </c>
      <c r="K67" s="26" t="n">
        <v>72</v>
      </c>
      <c r="L67" s="21" t="n">
        <f aca="false">'Приложение 2'!C67</f>
        <v>1948068</v>
      </c>
      <c r="M67" s="21" t="n">
        <v>0</v>
      </c>
      <c r="N67" s="21" t="n">
        <v>1199483.4</v>
      </c>
      <c r="O67" s="21" t="n">
        <v>188004.31</v>
      </c>
      <c r="P67" s="21" t="n">
        <f aca="false">L67-N67-O67</f>
        <v>560580.29</v>
      </c>
      <c r="Q67" s="21" t="n">
        <v>0</v>
      </c>
      <c r="R67" s="21" t="n">
        <f aca="false">L67/I67</f>
        <v>1834.85730432326</v>
      </c>
      <c r="S67" s="21" t="n">
        <f aca="false">L67/I67</f>
        <v>1834.85730432326</v>
      </c>
      <c r="T67" s="42" t="n">
        <v>42004</v>
      </c>
    </row>
    <row r="68" customFormat="false" ht="14.35" hidden="false" customHeight="false" outlineLevel="0" collapsed="false">
      <c r="A68" s="38" t="s">
        <v>150</v>
      </c>
      <c r="B68" s="39" t="s">
        <v>151</v>
      </c>
      <c r="C68" s="17" t="n">
        <v>1972</v>
      </c>
      <c r="D68" s="17" t="n">
        <v>2007</v>
      </c>
      <c r="E68" s="40" t="s">
        <v>45</v>
      </c>
      <c r="F68" s="17" t="n">
        <v>3</v>
      </c>
      <c r="G68" s="17" t="n">
        <v>2</v>
      </c>
      <c r="H68" s="21" t="n">
        <v>1165.1</v>
      </c>
      <c r="I68" s="21" t="n">
        <v>1061.7</v>
      </c>
      <c r="J68" s="43" t="n">
        <v>901</v>
      </c>
      <c r="K68" s="26" t="n">
        <v>72</v>
      </c>
      <c r="L68" s="21" t="n">
        <f aca="false">'Приложение 2'!C68</f>
        <v>550016</v>
      </c>
      <c r="M68" s="21" t="n">
        <v>0</v>
      </c>
      <c r="N68" s="21" t="n">
        <v>349783.39</v>
      </c>
      <c r="O68" s="21" t="n">
        <v>44546.8</v>
      </c>
      <c r="P68" s="21" t="n">
        <f aca="false">L68-N68-O68</f>
        <v>155685.81</v>
      </c>
      <c r="Q68" s="21" t="n">
        <v>0</v>
      </c>
      <c r="R68" s="21" t="n">
        <f aca="false">L68/I68</f>
        <v>518.052180465292</v>
      </c>
      <c r="S68" s="21" t="n">
        <f aca="false">L68/I68</f>
        <v>518.052180465292</v>
      </c>
      <c r="T68" s="42" t="n">
        <v>42004</v>
      </c>
    </row>
    <row r="69" customFormat="false" ht="14.35" hidden="false" customHeight="false" outlineLevel="0" collapsed="false">
      <c r="A69" s="36" t="s">
        <v>152</v>
      </c>
      <c r="B69" s="37" t="s">
        <v>153</v>
      </c>
      <c r="C69" s="18" t="s">
        <v>31</v>
      </c>
      <c r="D69" s="18" t="s">
        <v>31</v>
      </c>
      <c r="E69" s="18" t="s">
        <v>31</v>
      </c>
      <c r="F69" s="18" t="s">
        <v>31</v>
      </c>
      <c r="G69" s="18" t="s">
        <v>31</v>
      </c>
      <c r="H69" s="21" t="n">
        <f aca="false">SUM(H70:H98)</f>
        <v>131645.8</v>
      </c>
      <c r="I69" s="21" t="n">
        <f aca="false">SUM(I70:I98)</f>
        <v>117769.4</v>
      </c>
      <c r="J69" s="35" t="n">
        <f aca="false">SUM(J70:J98)</f>
        <v>102153.1</v>
      </c>
      <c r="K69" s="26" t="n">
        <f aca="false">SUM(K70:K98)</f>
        <v>7569</v>
      </c>
      <c r="L69" s="21" t="n">
        <f aca="false">SUM(L70:L98)</f>
        <v>125768739.51</v>
      </c>
      <c r="M69" s="21" t="n">
        <f aca="false">SUM(M70:M98)</f>
        <v>0</v>
      </c>
      <c r="N69" s="21" t="n">
        <f aca="false">SUM(N70:N98)</f>
        <v>82712470.44</v>
      </c>
      <c r="O69" s="21" t="n">
        <f aca="false">SUM(O70:O98)</f>
        <v>0</v>
      </c>
      <c r="P69" s="21" t="n">
        <f aca="false">SUM(P70:P98)</f>
        <v>43056269.07</v>
      </c>
      <c r="Q69" s="21" t="n">
        <f aca="false">SUM(Q70:Q98)</f>
        <v>0</v>
      </c>
      <c r="R69" s="21" t="s">
        <v>31</v>
      </c>
      <c r="S69" s="21" t="s">
        <v>31</v>
      </c>
      <c r="T69" s="17" t="s">
        <v>31</v>
      </c>
    </row>
    <row r="70" customFormat="false" ht="14.35" hidden="false" customHeight="false" outlineLevel="0" collapsed="false">
      <c r="A70" s="38" t="s">
        <v>154</v>
      </c>
      <c r="B70" s="39" t="s">
        <v>155</v>
      </c>
      <c r="C70" s="17" t="n">
        <v>1964</v>
      </c>
      <c r="D70" s="17" t="n">
        <v>2007</v>
      </c>
      <c r="E70" s="40" t="s">
        <v>45</v>
      </c>
      <c r="F70" s="17" t="n">
        <v>4</v>
      </c>
      <c r="G70" s="17" t="n">
        <v>2</v>
      </c>
      <c r="H70" s="21" t="n">
        <v>1876.3</v>
      </c>
      <c r="I70" s="21" t="n">
        <v>1549.8</v>
      </c>
      <c r="J70" s="43" t="n">
        <f aca="false">I70</f>
        <v>1549.8</v>
      </c>
      <c r="K70" s="26" t="n">
        <v>264</v>
      </c>
      <c r="L70" s="21" t="n">
        <f aca="false">'Приложение 2'!C70</f>
        <v>1953865</v>
      </c>
      <c r="M70" s="21" t="n">
        <v>0</v>
      </c>
      <c r="N70" s="21" t="n">
        <v>1255358.26</v>
      </c>
      <c r="O70" s="21" t="n">
        <v>0</v>
      </c>
      <c r="P70" s="21" t="n">
        <f aca="false">L70-N70</f>
        <v>698506.74</v>
      </c>
      <c r="Q70" s="21" t="n">
        <v>0</v>
      </c>
      <c r="R70" s="21" t="n">
        <f aca="false">L70/I70</f>
        <v>1260.72073815976</v>
      </c>
      <c r="S70" s="21" t="n">
        <f aca="false">L70/I70</f>
        <v>1260.72073815976</v>
      </c>
      <c r="T70" s="38" t="s">
        <v>156</v>
      </c>
    </row>
    <row r="71" customFormat="false" ht="14.35" hidden="false" customHeight="false" outlineLevel="0" collapsed="false">
      <c r="A71" s="38" t="s">
        <v>157</v>
      </c>
      <c r="B71" s="39" t="s">
        <v>158</v>
      </c>
      <c r="C71" s="17" t="n">
        <v>1963</v>
      </c>
      <c r="D71" s="17" t="n">
        <v>2007</v>
      </c>
      <c r="E71" s="40" t="s">
        <v>45</v>
      </c>
      <c r="F71" s="17" t="n">
        <v>4</v>
      </c>
      <c r="G71" s="17" t="n">
        <v>2</v>
      </c>
      <c r="H71" s="21" t="n">
        <v>1749.9</v>
      </c>
      <c r="I71" s="21" t="n">
        <v>1505.5</v>
      </c>
      <c r="J71" s="35" t="n">
        <v>954.18</v>
      </c>
      <c r="K71" s="26" t="n">
        <v>198</v>
      </c>
      <c r="L71" s="21" t="n">
        <f aca="false">'Приложение 2'!C71</f>
        <v>5584151</v>
      </c>
      <c r="M71" s="21" t="n">
        <v>0</v>
      </c>
      <c r="N71" s="21" t="n">
        <v>3591117.54</v>
      </c>
      <c r="O71" s="21" t="n">
        <v>0</v>
      </c>
      <c r="P71" s="21" t="n">
        <f aca="false">L71-N71</f>
        <v>1993033.46</v>
      </c>
      <c r="Q71" s="21" t="n">
        <v>0</v>
      </c>
      <c r="R71" s="21" t="n">
        <f aca="false">L71/I71</f>
        <v>3709.16705413484</v>
      </c>
      <c r="S71" s="21" t="n">
        <f aca="false">L71/I71</f>
        <v>3709.16705413484</v>
      </c>
      <c r="T71" s="38" t="s">
        <v>156</v>
      </c>
    </row>
    <row r="72" customFormat="false" ht="14.35" hidden="false" customHeight="false" outlineLevel="0" collapsed="false">
      <c r="A72" s="38" t="s">
        <v>159</v>
      </c>
      <c r="B72" s="39" t="s">
        <v>160</v>
      </c>
      <c r="C72" s="17" t="n">
        <v>1965</v>
      </c>
      <c r="D72" s="17" t="n">
        <v>2007</v>
      </c>
      <c r="E72" s="40" t="s">
        <v>45</v>
      </c>
      <c r="F72" s="17" t="n">
        <v>4</v>
      </c>
      <c r="G72" s="17" t="n">
        <v>3</v>
      </c>
      <c r="H72" s="21" t="n">
        <v>2210.6</v>
      </c>
      <c r="I72" s="21" t="n">
        <v>2046</v>
      </c>
      <c r="J72" s="35" t="n">
        <v>1918.55</v>
      </c>
      <c r="K72" s="26" t="n">
        <v>144</v>
      </c>
      <c r="L72" s="21" t="n">
        <f aca="false">'Приложение 2'!C72</f>
        <v>634069</v>
      </c>
      <c r="M72" s="21" t="n">
        <v>0</v>
      </c>
      <c r="N72" s="21" t="n">
        <v>410689.86</v>
      </c>
      <c r="O72" s="21" t="n">
        <v>0</v>
      </c>
      <c r="P72" s="21" t="n">
        <f aca="false">L72-N72</f>
        <v>223379.14</v>
      </c>
      <c r="Q72" s="21" t="n">
        <v>0</v>
      </c>
      <c r="R72" s="21" t="n">
        <f aca="false">L72/I72</f>
        <v>309.906647116325</v>
      </c>
      <c r="S72" s="21" t="n">
        <f aca="false">L72/I72</f>
        <v>309.906647116325</v>
      </c>
      <c r="T72" s="38" t="s">
        <v>161</v>
      </c>
    </row>
    <row r="73" customFormat="false" ht="14.35" hidden="false" customHeight="false" outlineLevel="0" collapsed="false">
      <c r="A73" s="38" t="s">
        <v>162</v>
      </c>
      <c r="B73" s="39" t="s">
        <v>163</v>
      </c>
      <c r="C73" s="17" t="n">
        <v>1982</v>
      </c>
      <c r="D73" s="17" t="n">
        <v>2007</v>
      </c>
      <c r="E73" s="40" t="s">
        <v>50</v>
      </c>
      <c r="F73" s="17" t="n">
        <v>5</v>
      </c>
      <c r="G73" s="17" t="n">
        <v>4</v>
      </c>
      <c r="H73" s="21" t="n">
        <v>4799.6</v>
      </c>
      <c r="I73" s="21" t="n">
        <v>4244.8</v>
      </c>
      <c r="J73" s="35" t="n">
        <v>3878.6</v>
      </c>
      <c r="K73" s="26" t="n">
        <v>237</v>
      </c>
      <c r="L73" s="21" t="n">
        <f aca="false">'Приложение 2'!C73</f>
        <v>4113632</v>
      </c>
      <c r="M73" s="21" t="n">
        <v>0</v>
      </c>
      <c r="N73" s="21" t="n">
        <v>2643008.56</v>
      </c>
      <c r="O73" s="21" t="n">
        <v>0</v>
      </c>
      <c r="P73" s="21" t="n">
        <f aca="false">L73-N73</f>
        <v>1470623.44</v>
      </c>
      <c r="Q73" s="21" t="n">
        <v>0</v>
      </c>
      <c r="R73" s="21" t="n">
        <f aca="false">L73/I73</f>
        <v>969.099133056917</v>
      </c>
      <c r="S73" s="21" t="n">
        <f aca="false">L73/I73</f>
        <v>969.099133056917</v>
      </c>
      <c r="T73" s="38" t="s">
        <v>161</v>
      </c>
    </row>
    <row r="74" customFormat="false" ht="14.35" hidden="false" customHeight="false" outlineLevel="0" collapsed="false">
      <c r="A74" s="38" t="s">
        <v>164</v>
      </c>
      <c r="B74" s="39" t="s">
        <v>165</v>
      </c>
      <c r="C74" s="17" t="n">
        <v>1979</v>
      </c>
      <c r="D74" s="17" t="n">
        <v>2007</v>
      </c>
      <c r="E74" s="40" t="s">
        <v>50</v>
      </c>
      <c r="F74" s="17" t="n">
        <v>5</v>
      </c>
      <c r="G74" s="17" t="n">
        <v>8</v>
      </c>
      <c r="H74" s="21" t="n">
        <v>6423.9</v>
      </c>
      <c r="I74" s="21" t="n">
        <v>5681.6</v>
      </c>
      <c r="J74" s="35" t="n">
        <v>5277.2</v>
      </c>
      <c r="K74" s="26" t="n">
        <v>357</v>
      </c>
      <c r="L74" s="21" t="n">
        <f aca="false">'Приложение 2'!C74</f>
        <v>4810527.62</v>
      </c>
      <c r="M74" s="21" t="n">
        <v>0</v>
      </c>
      <c r="N74" s="21" t="n">
        <v>3121535.02</v>
      </c>
      <c r="O74" s="21" t="n">
        <v>0</v>
      </c>
      <c r="P74" s="21" t="n">
        <f aca="false">L74-N74</f>
        <v>1688992.6</v>
      </c>
      <c r="Q74" s="21" t="n">
        <v>0</v>
      </c>
      <c r="R74" s="21" t="n">
        <f aca="false">L74/I74</f>
        <v>846.685373838355</v>
      </c>
      <c r="S74" s="21" t="n">
        <f aca="false">L74/I74</f>
        <v>846.685373838355</v>
      </c>
      <c r="T74" s="38" t="s">
        <v>161</v>
      </c>
    </row>
    <row r="75" customFormat="false" ht="14.35" hidden="false" customHeight="false" outlineLevel="0" collapsed="false">
      <c r="A75" s="38" t="s">
        <v>166</v>
      </c>
      <c r="B75" s="39" t="s">
        <v>167</v>
      </c>
      <c r="C75" s="17" t="n">
        <v>1982</v>
      </c>
      <c r="D75" s="17" t="n">
        <v>2007</v>
      </c>
      <c r="E75" s="40" t="s">
        <v>50</v>
      </c>
      <c r="F75" s="17" t="n">
        <v>5</v>
      </c>
      <c r="G75" s="17" t="n">
        <v>6</v>
      </c>
      <c r="H75" s="21" t="n">
        <v>4755.9</v>
      </c>
      <c r="I75" s="21" t="n">
        <v>4243.3</v>
      </c>
      <c r="J75" s="35" t="n">
        <v>4032.3</v>
      </c>
      <c r="K75" s="26" t="n">
        <v>237</v>
      </c>
      <c r="L75" s="21" t="n">
        <f aca="false">'Приложение 2'!C75</f>
        <v>4821172</v>
      </c>
      <c r="M75" s="21" t="n">
        <v>0</v>
      </c>
      <c r="N75" s="21" t="n">
        <v>3122392.43</v>
      </c>
      <c r="O75" s="21" t="n">
        <v>0</v>
      </c>
      <c r="P75" s="21" t="n">
        <f aca="false">L75-N75</f>
        <v>1698779.57</v>
      </c>
      <c r="Q75" s="21" t="n">
        <v>0</v>
      </c>
      <c r="R75" s="21" t="n">
        <f aca="false">L75/I75</f>
        <v>1136.18457332736</v>
      </c>
      <c r="S75" s="21" t="n">
        <f aca="false">L75/I75</f>
        <v>1136.18457332736</v>
      </c>
      <c r="T75" s="38" t="s">
        <v>161</v>
      </c>
    </row>
    <row r="76" customFormat="false" ht="14.35" hidden="false" customHeight="false" outlineLevel="0" collapsed="false">
      <c r="A76" s="38" t="s">
        <v>168</v>
      </c>
      <c r="B76" s="39" t="s">
        <v>169</v>
      </c>
      <c r="C76" s="17" t="n">
        <v>1974</v>
      </c>
      <c r="D76" s="17" t="n">
        <v>2007</v>
      </c>
      <c r="E76" s="40" t="s">
        <v>50</v>
      </c>
      <c r="F76" s="17" t="n">
        <v>5</v>
      </c>
      <c r="G76" s="17" t="n">
        <v>6</v>
      </c>
      <c r="H76" s="21" t="n">
        <v>4869.8</v>
      </c>
      <c r="I76" s="21" t="n">
        <v>4411.2</v>
      </c>
      <c r="J76" s="43" t="n">
        <f aca="false">I76</f>
        <v>4411.2</v>
      </c>
      <c r="K76" s="26" t="n">
        <v>270</v>
      </c>
      <c r="L76" s="21" t="n">
        <f aca="false">'Приложение 2'!C76</f>
        <v>1742262</v>
      </c>
      <c r="M76" s="21" t="n">
        <v>0</v>
      </c>
      <c r="N76" s="21" t="n">
        <v>1122703.86</v>
      </c>
      <c r="O76" s="21" t="n">
        <v>0</v>
      </c>
      <c r="P76" s="21" t="n">
        <f aca="false">L76-N76</f>
        <v>619558.14</v>
      </c>
      <c r="Q76" s="21" t="n">
        <v>0</v>
      </c>
      <c r="R76" s="21" t="n">
        <f aca="false">L76/I76</f>
        <v>394.963275299238</v>
      </c>
      <c r="S76" s="21" t="n">
        <f aca="false">L76/I76</f>
        <v>394.963275299238</v>
      </c>
      <c r="T76" s="38" t="s">
        <v>161</v>
      </c>
    </row>
    <row r="77" customFormat="false" ht="14.35" hidden="false" customHeight="false" outlineLevel="0" collapsed="false">
      <c r="A77" s="38" t="s">
        <v>170</v>
      </c>
      <c r="B77" s="39" t="s">
        <v>171</v>
      </c>
      <c r="C77" s="17" t="n">
        <v>1981</v>
      </c>
      <c r="D77" s="17" t="n">
        <v>2007</v>
      </c>
      <c r="E77" s="40" t="s">
        <v>50</v>
      </c>
      <c r="F77" s="17" t="n">
        <v>5</v>
      </c>
      <c r="G77" s="17" t="n">
        <v>14</v>
      </c>
      <c r="H77" s="21" t="n">
        <v>10885.6</v>
      </c>
      <c r="I77" s="21" t="n">
        <v>9807.2</v>
      </c>
      <c r="J77" s="35" t="n">
        <v>9637.53</v>
      </c>
      <c r="K77" s="26" t="n">
        <v>627</v>
      </c>
      <c r="L77" s="21" t="n">
        <f aca="false">'Приложение 2'!C77</f>
        <v>11516225</v>
      </c>
      <c r="M77" s="21" t="n">
        <v>0</v>
      </c>
      <c r="N77" s="21" t="n">
        <v>7357433.9</v>
      </c>
      <c r="O77" s="21" t="n">
        <v>0</v>
      </c>
      <c r="P77" s="21" t="n">
        <f aca="false">L77-N77</f>
        <v>4158791.1</v>
      </c>
      <c r="Q77" s="21" t="n">
        <v>0</v>
      </c>
      <c r="R77" s="21" t="n">
        <f aca="false">L77/I77</f>
        <v>1174.26227669467</v>
      </c>
      <c r="S77" s="21" t="n">
        <f aca="false">L77/I77</f>
        <v>1174.26227669467</v>
      </c>
      <c r="T77" s="38" t="s">
        <v>156</v>
      </c>
    </row>
    <row r="78" customFormat="false" ht="14.35" hidden="false" customHeight="false" outlineLevel="0" collapsed="false">
      <c r="A78" s="38" t="s">
        <v>172</v>
      </c>
      <c r="B78" s="39" t="s">
        <v>173</v>
      </c>
      <c r="C78" s="17" t="n">
        <v>1983</v>
      </c>
      <c r="D78" s="17" t="n">
        <v>2007</v>
      </c>
      <c r="E78" s="40" t="s">
        <v>50</v>
      </c>
      <c r="F78" s="17" t="n">
        <v>5</v>
      </c>
      <c r="G78" s="17" t="n">
        <v>8</v>
      </c>
      <c r="H78" s="21" t="n">
        <v>6338.3</v>
      </c>
      <c r="I78" s="21" t="n">
        <v>5644.7</v>
      </c>
      <c r="J78" s="35" t="n">
        <v>5403.2</v>
      </c>
      <c r="K78" s="26" t="n">
        <v>324</v>
      </c>
      <c r="L78" s="21" t="n">
        <f aca="false">'Приложение 2'!C78</f>
        <v>4712126</v>
      </c>
      <c r="M78" s="21" t="n">
        <v>0</v>
      </c>
      <c r="N78" s="21" t="n">
        <v>3034142</v>
      </c>
      <c r="O78" s="21" t="n">
        <v>0</v>
      </c>
      <c r="P78" s="21" t="n">
        <f aca="false">L78-N78</f>
        <v>1677984</v>
      </c>
      <c r="Q78" s="21" t="n">
        <v>0</v>
      </c>
      <c r="R78" s="21" t="n">
        <f aca="false">L78/I78</f>
        <v>834.787676935887</v>
      </c>
      <c r="S78" s="21" t="n">
        <f aca="false">L78/I78</f>
        <v>834.787676935887</v>
      </c>
      <c r="T78" s="38" t="s">
        <v>161</v>
      </c>
    </row>
    <row r="79" customFormat="false" ht="14.35" hidden="false" customHeight="false" outlineLevel="0" collapsed="false">
      <c r="A79" s="38" t="s">
        <v>174</v>
      </c>
      <c r="B79" s="39" t="s">
        <v>175</v>
      </c>
      <c r="C79" s="17" t="n">
        <v>1982</v>
      </c>
      <c r="D79" s="17" t="n">
        <v>2007</v>
      </c>
      <c r="E79" s="40" t="s">
        <v>50</v>
      </c>
      <c r="F79" s="17" t="n">
        <v>5</v>
      </c>
      <c r="G79" s="17" t="n">
        <v>6</v>
      </c>
      <c r="H79" s="21" t="n">
        <v>4685.5</v>
      </c>
      <c r="I79" s="21" t="n">
        <v>4303</v>
      </c>
      <c r="J79" s="35" t="n">
        <f aca="false">I79</f>
        <v>4303</v>
      </c>
      <c r="K79" s="26" t="n">
        <v>237</v>
      </c>
      <c r="L79" s="21" t="n">
        <f aca="false">'Приложение 2'!C79</f>
        <v>4411002</v>
      </c>
      <c r="M79" s="21" t="n">
        <v>0</v>
      </c>
      <c r="N79" s="21" t="n">
        <v>2840532.65</v>
      </c>
      <c r="O79" s="21" t="n">
        <v>0</v>
      </c>
      <c r="P79" s="21" t="n">
        <f aca="false">L79-N79</f>
        <v>1570469.35</v>
      </c>
      <c r="Q79" s="21" t="n">
        <v>0</v>
      </c>
      <c r="R79" s="21" t="n">
        <f aca="false">L79/I79</f>
        <v>1025.09923309319</v>
      </c>
      <c r="S79" s="21" t="n">
        <f aca="false">L79/I79</f>
        <v>1025.09923309319</v>
      </c>
      <c r="T79" s="38" t="s">
        <v>161</v>
      </c>
    </row>
    <row r="80" customFormat="false" ht="14.35" hidden="false" customHeight="false" outlineLevel="0" collapsed="false">
      <c r="A80" s="38" t="s">
        <v>176</v>
      </c>
      <c r="B80" s="39" t="s">
        <v>177</v>
      </c>
      <c r="C80" s="17" t="n">
        <v>1983</v>
      </c>
      <c r="D80" s="17" t="n">
        <v>2010</v>
      </c>
      <c r="E80" s="40" t="s">
        <v>50</v>
      </c>
      <c r="F80" s="17" t="n">
        <v>5</v>
      </c>
      <c r="G80" s="17" t="n">
        <v>6</v>
      </c>
      <c r="H80" s="21" t="n">
        <v>4800.6</v>
      </c>
      <c r="I80" s="21" t="n">
        <v>4281.8</v>
      </c>
      <c r="J80" s="35" t="n">
        <v>3859.6</v>
      </c>
      <c r="K80" s="26" t="n">
        <v>237</v>
      </c>
      <c r="L80" s="21" t="n">
        <f aca="false">'Приложение 2'!C80</f>
        <v>3578610</v>
      </c>
      <c r="M80" s="21" t="n">
        <v>0</v>
      </c>
      <c r="N80" s="21" t="n">
        <v>2333775.23</v>
      </c>
      <c r="O80" s="21" t="n">
        <v>0</v>
      </c>
      <c r="P80" s="21" t="n">
        <f aca="false">L80-N80</f>
        <v>1244834.77</v>
      </c>
      <c r="Q80" s="21" t="n">
        <v>0</v>
      </c>
      <c r="R80" s="21" t="n">
        <f aca="false">L80/I80</f>
        <v>835.772338736046</v>
      </c>
      <c r="S80" s="21" t="n">
        <f aca="false">L80/I80</f>
        <v>835.772338736046</v>
      </c>
      <c r="T80" s="38" t="s">
        <v>161</v>
      </c>
    </row>
    <row r="81" customFormat="false" ht="14.35" hidden="false" customHeight="false" outlineLevel="0" collapsed="false">
      <c r="A81" s="38" t="s">
        <v>178</v>
      </c>
      <c r="B81" s="39" t="s">
        <v>179</v>
      </c>
      <c r="C81" s="17" t="n">
        <v>1962</v>
      </c>
      <c r="D81" s="17" t="n">
        <v>2007</v>
      </c>
      <c r="E81" s="40" t="s">
        <v>45</v>
      </c>
      <c r="F81" s="17" t="n">
        <v>4</v>
      </c>
      <c r="G81" s="17" t="n">
        <v>2</v>
      </c>
      <c r="H81" s="21" t="n">
        <v>1260.4</v>
      </c>
      <c r="I81" s="21" t="n">
        <v>1158.9</v>
      </c>
      <c r="J81" s="35" t="n">
        <v>625.5</v>
      </c>
      <c r="K81" s="26" t="n">
        <v>72</v>
      </c>
      <c r="L81" s="21" t="n">
        <f aca="false">'Приложение 2'!C81</f>
        <v>3342876</v>
      </c>
      <c r="M81" s="21" t="n">
        <v>0</v>
      </c>
      <c r="N81" s="21" t="n">
        <v>2157205.03</v>
      </c>
      <c r="O81" s="21" t="n">
        <v>0</v>
      </c>
      <c r="P81" s="21" t="n">
        <f aca="false">L81-N81</f>
        <v>1185670.97</v>
      </c>
      <c r="Q81" s="21" t="n">
        <v>0</v>
      </c>
      <c r="R81" s="21" t="n">
        <f aca="false">L81/I81</f>
        <v>2884.52498058504</v>
      </c>
      <c r="S81" s="21" t="n">
        <f aca="false">L81/I81</f>
        <v>2884.52498058504</v>
      </c>
      <c r="T81" s="38" t="s">
        <v>156</v>
      </c>
    </row>
    <row r="82" customFormat="false" ht="14.35" hidden="false" customHeight="false" outlineLevel="0" collapsed="false">
      <c r="A82" s="38" t="s">
        <v>180</v>
      </c>
      <c r="B82" s="39" t="s">
        <v>181</v>
      </c>
      <c r="C82" s="17" t="n">
        <v>1962</v>
      </c>
      <c r="D82" s="17" t="n">
        <v>1962</v>
      </c>
      <c r="E82" s="40" t="s">
        <v>45</v>
      </c>
      <c r="F82" s="17" t="n">
        <v>4</v>
      </c>
      <c r="G82" s="17" t="n">
        <v>2</v>
      </c>
      <c r="H82" s="21" t="n">
        <v>1218.7</v>
      </c>
      <c r="I82" s="21" t="n">
        <v>1124.1</v>
      </c>
      <c r="J82" s="35" t="n">
        <v>609.9</v>
      </c>
      <c r="K82" s="26" t="n">
        <v>57</v>
      </c>
      <c r="L82" s="21" t="n">
        <f aca="false">'Приложение 2'!C82</f>
        <v>1246171.76</v>
      </c>
      <c r="M82" s="21" t="n">
        <v>0</v>
      </c>
      <c r="N82" s="21" t="n">
        <v>800665.35</v>
      </c>
      <c r="O82" s="21" t="n">
        <v>0</v>
      </c>
      <c r="P82" s="21" t="n">
        <f aca="false">L82-N82</f>
        <v>445506.41</v>
      </c>
      <c r="Q82" s="21" t="n">
        <v>0</v>
      </c>
      <c r="R82" s="21" t="n">
        <f aca="false">L82/I82</f>
        <v>1108.59510719687</v>
      </c>
      <c r="S82" s="21" t="n">
        <f aca="false">L82/I82</f>
        <v>1108.59510719687</v>
      </c>
      <c r="T82" s="38" t="s">
        <v>156</v>
      </c>
    </row>
    <row r="83" customFormat="false" ht="14.35" hidden="false" customHeight="false" outlineLevel="0" collapsed="false">
      <c r="A83" s="38" t="s">
        <v>182</v>
      </c>
      <c r="B83" s="39" t="s">
        <v>183</v>
      </c>
      <c r="C83" s="17" t="n">
        <v>1974</v>
      </c>
      <c r="D83" s="17" t="n">
        <v>2007</v>
      </c>
      <c r="E83" s="40" t="s">
        <v>50</v>
      </c>
      <c r="F83" s="17" t="n">
        <v>5</v>
      </c>
      <c r="G83" s="17" t="n">
        <v>8</v>
      </c>
      <c r="H83" s="21" t="n">
        <v>6334.9</v>
      </c>
      <c r="I83" s="21" t="n">
        <v>5767.3</v>
      </c>
      <c r="J83" s="35" t="n">
        <v>5213.35</v>
      </c>
      <c r="K83" s="26" t="n">
        <v>357</v>
      </c>
      <c r="L83" s="21" t="n">
        <f aca="false">'Приложение 2'!C83</f>
        <v>1888409</v>
      </c>
      <c r="M83" s="21" t="n">
        <v>0</v>
      </c>
      <c r="N83" s="21" t="n">
        <v>1213303</v>
      </c>
      <c r="O83" s="21" t="n">
        <v>0</v>
      </c>
      <c r="P83" s="21" t="n">
        <f aca="false">L83-N83</f>
        <v>675106</v>
      </c>
      <c r="Q83" s="21" t="n">
        <v>0</v>
      </c>
      <c r="R83" s="21" t="n">
        <f aca="false">L83/I83</f>
        <v>327.433807847693</v>
      </c>
      <c r="S83" s="21" t="n">
        <f aca="false">L83/I83</f>
        <v>327.433807847693</v>
      </c>
      <c r="T83" s="38" t="s">
        <v>156</v>
      </c>
    </row>
    <row r="84" customFormat="false" ht="14.35" hidden="false" customHeight="false" outlineLevel="0" collapsed="false">
      <c r="A84" s="38" t="s">
        <v>184</v>
      </c>
      <c r="B84" s="39" t="s">
        <v>185</v>
      </c>
      <c r="C84" s="17" t="n">
        <v>1977</v>
      </c>
      <c r="D84" s="17" t="n">
        <v>2007</v>
      </c>
      <c r="E84" s="40" t="s">
        <v>50</v>
      </c>
      <c r="F84" s="17" t="n">
        <v>5</v>
      </c>
      <c r="G84" s="17" t="n">
        <v>6</v>
      </c>
      <c r="H84" s="21" t="n">
        <v>5521.3</v>
      </c>
      <c r="I84" s="21" t="n">
        <v>5103.8</v>
      </c>
      <c r="J84" s="35" t="n">
        <v>4590.7</v>
      </c>
      <c r="K84" s="26" t="n">
        <v>360</v>
      </c>
      <c r="L84" s="21" t="n">
        <f aca="false">'Приложение 2'!C84</f>
        <v>2940024</v>
      </c>
      <c r="M84" s="21" t="n">
        <v>0</v>
      </c>
      <c r="N84" s="21" t="n">
        <v>1888965.35</v>
      </c>
      <c r="O84" s="21" t="n">
        <v>0</v>
      </c>
      <c r="P84" s="21" t="n">
        <f aca="false">L84-N84</f>
        <v>1051058.65</v>
      </c>
      <c r="Q84" s="21" t="n">
        <v>0</v>
      </c>
      <c r="R84" s="21" t="n">
        <f aca="false">L84/I84</f>
        <v>576.046083310475</v>
      </c>
      <c r="S84" s="21" t="n">
        <f aca="false">L84/I84</f>
        <v>576.046083310475</v>
      </c>
      <c r="T84" s="38" t="s">
        <v>156</v>
      </c>
    </row>
    <row r="85" customFormat="false" ht="14.35" hidden="false" customHeight="false" outlineLevel="0" collapsed="false">
      <c r="A85" s="38" t="s">
        <v>186</v>
      </c>
      <c r="B85" s="39" t="s">
        <v>187</v>
      </c>
      <c r="C85" s="17" t="n">
        <v>1975</v>
      </c>
      <c r="D85" s="17" t="n">
        <v>2007</v>
      </c>
      <c r="E85" s="40" t="s">
        <v>50</v>
      </c>
      <c r="F85" s="17" t="n">
        <v>5</v>
      </c>
      <c r="G85" s="17" t="n">
        <v>6</v>
      </c>
      <c r="H85" s="21" t="n">
        <v>5151.3</v>
      </c>
      <c r="I85" s="21" t="n">
        <v>4697.4</v>
      </c>
      <c r="J85" s="35" t="n">
        <v>3731.3</v>
      </c>
      <c r="K85" s="26" t="n">
        <v>270</v>
      </c>
      <c r="L85" s="21" t="n">
        <f aca="false">'Приложение 2'!C85</f>
        <v>4395387</v>
      </c>
      <c r="M85" s="21" t="n">
        <v>0</v>
      </c>
      <c r="N85" s="21" t="n">
        <v>2850816.89</v>
      </c>
      <c r="O85" s="21" t="n">
        <v>0</v>
      </c>
      <c r="P85" s="21" t="n">
        <f aca="false">L85-N85</f>
        <v>1544570.11</v>
      </c>
      <c r="Q85" s="21" t="n">
        <v>0</v>
      </c>
      <c r="R85" s="21" t="n">
        <f aca="false">L85/I85</f>
        <v>935.706348192617</v>
      </c>
      <c r="S85" s="21" t="n">
        <f aca="false">L85/I85</f>
        <v>935.706348192617</v>
      </c>
      <c r="T85" s="38" t="s">
        <v>161</v>
      </c>
    </row>
    <row r="86" customFormat="false" ht="14.35" hidden="false" customHeight="false" outlineLevel="0" collapsed="false">
      <c r="A86" s="38" t="s">
        <v>188</v>
      </c>
      <c r="B86" s="39" t="s">
        <v>189</v>
      </c>
      <c r="C86" s="17" t="n">
        <v>1979</v>
      </c>
      <c r="D86" s="17" t="n">
        <v>2007</v>
      </c>
      <c r="E86" s="40" t="s">
        <v>50</v>
      </c>
      <c r="F86" s="17" t="n">
        <v>5</v>
      </c>
      <c r="G86" s="17" t="n">
        <v>8</v>
      </c>
      <c r="H86" s="21" t="n">
        <v>5993.4</v>
      </c>
      <c r="I86" s="21" t="n">
        <v>5383.8</v>
      </c>
      <c r="J86" s="35" t="n">
        <v>5134.1</v>
      </c>
      <c r="K86" s="26" t="n">
        <v>360</v>
      </c>
      <c r="L86" s="21" t="n">
        <f aca="false">'Приложение 2'!C86</f>
        <v>1441406</v>
      </c>
      <c r="M86" s="21" t="n">
        <v>0</v>
      </c>
      <c r="N86" s="21" t="n">
        <v>950090.5</v>
      </c>
      <c r="O86" s="21" t="n">
        <v>0</v>
      </c>
      <c r="P86" s="21" t="n">
        <f aca="false">L86-N86</f>
        <v>491315.5</v>
      </c>
      <c r="Q86" s="21" t="n">
        <v>0</v>
      </c>
      <c r="R86" s="21" t="n">
        <f aca="false">L86/I86</f>
        <v>267.730227720198</v>
      </c>
      <c r="S86" s="21" t="n">
        <f aca="false">L86/I86</f>
        <v>267.730227720198</v>
      </c>
      <c r="T86" s="38" t="s">
        <v>156</v>
      </c>
    </row>
    <row r="87" customFormat="false" ht="14.35" hidden="false" customHeight="false" outlineLevel="0" collapsed="false">
      <c r="A87" s="38" t="s">
        <v>190</v>
      </c>
      <c r="B87" s="39" t="s">
        <v>191</v>
      </c>
      <c r="C87" s="17" t="n">
        <v>1959</v>
      </c>
      <c r="D87" s="17" t="n">
        <v>2007</v>
      </c>
      <c r="E87" s="40" t="s">
        <v>45</v>
      </c>
      <c r="F87" s="17" t="n">
        <v>4</v>
      </c>
      <c r="G87" s="17" t="n">
        <v>3</v>
      </c>
      <c r="H87" s="21" t="n">
        <v>1421</v>
      </c>
      <c r="I87" s="21" t="n">
        <v>1301.9</v>
      </c>
      <c r="J87" s="35" t="n">
        <v>1220.9</v>
      </c>
      <c r="K87" s="26" t="n">
        <v>108</v>
      </c>
      <c r="L87" s="21" t="n">
        <f aca="false">'Приложение 2'!C87</f>
        <v>2785469</v>
      </c>
      <c r="M87" s="21" t="n">
        <v>0</v>
      </c>
      <c r="N87" s="21" t="n">
        <v>1792964.36</v>
      </c>
      <c r="O87" s="21" t="n">
        <v>0</v>
      </c>
      <c r="P87" s="21" t="n">
        <f aca="false">L87-N87</f>
        <v>992504.64</v>
      </c>
      <c r="Q87" s="21" t="n">
        <v>0</v>
      </c>
      <c r="R87" s="21" t="n">
        <f aca="false">L87/I87</f>
        <v>2139.54143943467</v>
      </c>
      <c r="S87" s="21" t="n">
        <f aca="false">L87/I87</f>
        <v>2139.54143943467</v>
      </c>
      <c r="T87" s="38" t="s">
        <v>161</v>
      </c>
    </row>
    <row r="88" customFormat="false" ht="14.35" hidden="false" customHeight="false" outlineLevel="0" collapsed="false">
      <c r="A88" s="38" t="s">
        <v>192</v>
      </c>
      <c r="B88" s="39" t="s">
        <v>193</v>
      </c>
      <c r="C88" s="17" t="n">
        <v>1960</v>
      </c>
      <c r="D88" s="17" t="n">
        <v>1960</v>
      </c>
      <c r="E88" s="40" t="s">
        <v>45</v>
      </c>
      <c r="F88" s="17" t="n">
        <v>4</v>
      </c>
      <c r="G88" s="17" t="n">
        <v>3</v>
      </c>
      <c r="H88" s="21" t="n">
        <v>1961.6</v>
      </c>
      <c r="I88" s="21" t="n">
        <v>1841.7</v>
      </c>
      <c r="J88" s="35" t="n">
        <v>1423.6</v>
      </c>
      <c r="K88" s="26" t="n">
        <v>108</v>
      </c>
      <c r="L88" s="21" t="n">
        <f aca="false">'Приложение 2'!C88</f>
        <v>1251886.67</v>
      </c>
      <c r="M88" s="21" t="n">
        <v>0</v>
      </c>
      <c r="N88" s="21" t="n">
        <v>807637.71</v>
      </c>
      <c r="O88" s="21" t="n">
        <v>0</v>
      </c>
      <c r="P88" s="21" t="n">
        <f aca="false">L88-N88</f>
        <v>444248.96</v>
      </c>
      <c r="Q88" s="21" t="n">
        <v>0</v>
      </c>
      <c r="R88" s="21" t="n">
        <f aca="false">L88/I88</f>
        <v>679.745164793397</v>
      </c>
      <c r="S88" s="21" t="n">
        <f aca="false">L88/I88</f>
        <v>679.745164793397</v>
      </c>
      <c r="T88" s="38" t="s">
        <v>161</v>
      </c>
    </row>
    <row r="89" customFormat="false" ht="14.35" hidden="false" customHeight="false" outlineLevel="0" collapsed="false">
      <c r="A89" s="38" t="s">
        <v>194</v>
      </c>
      <c r="B89" s="39" t="s">
        <v>195</v>
      </c>
      <c r="C89" s="17" t="n">
        <v>1978</v>
      </c>
      <c r="D89" s="17" t="n">
        <v>2007</v>
      </c>
      <c r="E89" s="40" t="s">
        <v>50</v>
      </c>
      <c r="F89" s="17" t="n">
        <v>5</v>
      </c>
      <c r="G89" s="17" t="n">
        <v>10</v>
      </c>
      <c r="H89" s="21" t="n">
        <v>7905.3</v>
      </c>
      <c r="I89" s="21" t="n">
        <v>7077.9</v>
      </c>
      <c r="J89" s="35" t="n">
        <v>6198.8</v>
      </c>
      <c r="K89" s="26" t="n">
        <v>180</v>
      </c>
      <c r="L89" s="21" t="n">
        <f aca="false">'Приложение 2'!C89</f>
        <v>11102965</v>
      </c>
      <c r="M89" s="21" t="n">
        <v>0</v>
      </c>
      <c r="N89" s="21" t="n">
        <v>7143556.58</v>
      </c>
      <c r="O89" s="21" t="n">
        <v>0</v>
      </c>
      <c r="P89" s="21" t="n">
        <f aca="false">L89-N89</f>
        <v>3959408.42</v>
      </c>
      <c r="Q89" s="21" t="n">
        <v>0</v>
      </c>
      <c r="R89" s="21" t="n">
        <f aca="false">L89/I89</f>
        <v>1568.68068212323</v>
      </c>
      <c r="S89" s="21" t="n">
        <f aca="false">L89/I89</f>
        <v>1568.68068212323</v>
      </c>
      <c r="T89" s="38" t="s">
        <v>161</v>
      </c>
    </row>
    <row r="90" customFormat="false" ht="14.35" hidden="false" customHeight="false" outlineLevel="0" collapsed="false">
      <c r="A90" s="38" t="s">
        <v>196</v>
      </c>
      <c r="B90" s="39" t="s">
        <v>197</v>
      </c>
      <c r="C90" s="17" t="n">
        <v>1982</v>
      </c>
      <c r="D90" s="17" t="n">
        <v>2012</v>
      </c>
      <c r="E90" s="40" t="s">
        <v>45</v>
      </c>
      <c r="F90" s="17" t="n">
        <v>5</v>
      </c>
      <c r="G90" s="17" t="n">
        <v>1</v>
      </c>
      <c r="H90" s="21" t="n">
        <v>5949.6</v>
      </c>
      <c r="I90" s="21" t="n">
        <v>4977</v>
      </c>
      <c r="J90" s="35" t="n">
        <v>2714.89</v>
      </c>
      <c r="K90" s="26" t="n">
        <v>462</v>
      </c>
      <c r="L90" s="21" t="n">
        <f aca="false">'Приложение 2'!C90</f>
        <v>3375734</v>
      </c>
      <c r="M90" s="21" t="n">
        <v>0</v>
      </c>
      <c r="N90" s="21" t="n">
        <v>2168909</v>
      </c>
      <c r="O90" s="21" t="n">
        <v>0</v>
      </c>
      <c r="P90" s="21" t="n">
        <f aca="false">L90-N90</f>
        <v>1206825</v>
      </c>
      <c r="Q90" s="21" t="n">
        <v>0</v>
      </c>
      <c r="R90" s="21" t="n">
        <f aca="false">L90/I90</f>
        <v>678.266827406068</v>
      </c>
      <c r="S90" s="21" t="n">
        <f aca="false">L90/I90</f>
        <v>678.266827406068</v>
      </c>
      <c r="T90" s="38" t="s">
        <v>156</v>
      </c>
    </row>
    <row r="91" customFormat="false" ht="14.35" hidden="false" customHeight="false" outlineLevel="0" collapsed="false">
      <c r="A91" s="38" t="s">
        <v>198</v>
      </c>
      <c r="B91" s="39" t="s">
        <v>199</v>
      </c>
      <c r="C91" s="17" t="n">
        <v>1982</v>
      </c>
      <c r="D91" s="17" t="n">
        <v>2012</v>
      </c>
      <c r="E91" s="40" t="s">
        <v>45</v>
      </c>
      <c r="F91" s="17" t="n">
        <v>5</v>
      </c>
      <c r="G91" s="17" t="n">
        <v>1</v>
      </c>
      <c r="H91" s="21" t="n">
        <v>6066.3</v>
      </c>
      <c r="I91" s="21" t="n">
        <v>5150</v>
      </c>
      <c r="J91" s="35" t="n">
        <v>2731.2</v>
      </c>
      <c r="K91" s="26" t="n">
        <v>501</v>
      </c>
      <c r="L91" s="21" t="n">
        <f aca="false">'Приложение 2'!C91</f>
        <v>1151716</v>
      </c>
      <c r="M91" s="21" t="n">
        <v>0</v>
      </c>
      <c r="N91" s="21" t="n">
        <v>739977.53</v>
      </c>
      <c r="O91" s="21" t="n">
        <v>0</v>
      </c>
      <c r="P91" s="21" t="n">
        <f aca="false">L91-N91</f>
        <v>411738.47</v>
      </c>
      <c r="Q91" s="21" t="n">
        <v>0</v>
      </c>
      <c r="R91" s="21" t="n">
        <f aca="false">L91/I91</f>
        <v>223.634174757282</v>
      </c>
      <c r="S91" s="21" t="n">
        <f aca="false">L91/I91</f>
        <v>223.634174757282</v>
      </c>
      <c r="T91" s="38" t="s">
        <v>156</v>
      </c>
    </row>
    <row r="92" customFormat="false" ht="14.35" hidden="false" customHeight="false" outlineLevel="0" collapsed="false">
      <c r="A92" s="38" t="s">
        <v>200</v>
      </c>
      <c r="B92" s="39" t="s">
        <v>201</v>
      </c>
      <c r="C92" s="17" t="n">
        <v>1965</v>
      </c>
      <c r="D92" s="17" t="n">
        <v>2010</v>
      </c>
      <c r="E92" s="40" t="s">
        <v>45</v>
      </c>
      <c r="F92" s="17" t="n">
        <v>4</v>
      </c>
      <c r="G92" s="17" t="n">
        <v>4</v>
      </c>
      <c r="H92" s="21" t="n">
        <v>3102.9</v>
      </c>
      <c r="I92" s="21" t="n">
        <v>2832.9</v>
      </c>
      <c r="J92" s="35" t="n">
        <v>2820.75</v>
      </c>
      <c r="K92" s="26" t="n">
        <v>192</v>
      </c>
      <c r="L92" s="21" t="n">
        <f aca="false">'Приложение 2'!C92</f>
        <v>1418360</v>
      </c>
      <c r="M92" s="21" t="n">
        <v>0</v>
      </c>
      <c r="N92" s="21" t="n">
        <v>911296.3</v>
      </c>
      <c r="O92" s="21" t="n">
        <v>0</v>
      </c>
      <c r="P92" s="21" t="n">
        <f aca="false">L92-N92</f>
        <v>507063.7</v>
      </c>
      <c r="Q92" s="21" t="n">
        <v>0</v>
      </c>
      <c r="R92" s="21" t="n">
        <f aca="false">L92/I92</f>
        <v>500.674220763176</v>
      </c>
      <c r="S92" s="21" t="n">
        <f aca="false">L92/I92</f>
        <v>500.674220763176</v>
      </c>
      <c r="T92" s="38" t="s">
        <v>161</v>
      </c>
    </row>
    <row r="93" customFormat="false" ht="14.35" hidden="false" customHeight="false" outlineLevel="0" collapsed="false">
      <c r="A93" s="38" t="s">
        <v>202</v>
      </c>
      <c r="B93" s="39" t="s">
        <v>203</v>
      </c>
      <c r="C93" s="17" t="n">
        <v>1983</v>
      </c>
      <c r="D93" s="17" t="n">
        <v>2007</v>
      </c>
      <c r="E93" s="40" t="s">
        <v>45</v>
      </c>
      <c r="F93" s="17" t="n">
        <v>5</v>
      </c>
      <c r="G93" s="17" t="n">
        <v>4</v>
      </c>
      <c r="H93" s="21" t="n">
        <v>4555.1</v>
      </c>
      <c r="I93" s="21" t="n">
        <v>4040.2</v>
      </c>
      <c r="J93" s="35" t="n">
        <v>3852.4</v>
      </c>
      <c r="K93" s="26" t="n">
        <v>240</v>
      </c>
      <c r="L93" s="21" t="n">
        <f aca="false">'Приложение 2'!C93</f>
        <v>2975535.61</v>
      </c>
      <c r="M93" s="21" t="n">
        <v>0</v>
      </c>
      <c r="N93" s="21" t="n">
        <v>1981180.23</v>
      </c>
      <c r="O93" s="21" t="n">
        <v>0</v>
      </c>
      <c r="P93" s="21" t="n">
        <f aca="false">L93-N93</f>
        <v>994355.38</v>
      </c>
      <c r="Q93" s="21" t="n">
        <v>0</v>
      </c>
      <c r="R93" s="21" t="n">
        <f aca="false">L93/I93</f>
        <v>736.48225582892</v>
      </c>
      <c r="S93" s="21" t="n">
        <f aca="false">L93/I93</f>
        <v>736.48225582892</v>
      </c>
      <c r="T93" s="38" t="s">
        <v>156</v>
      </c>
    </row>
    <row r="94" customFormat="false" ht="14.35" hidden="false" customHeight="false" outlineLevel="0" collapsed="false">
      <c r="A94" s="38" t="s">
        <v>204</v>
      </c>
      <c r="B94" s="39" t="s">
        <v>205</v>
      </c>
      <c r="C94" s="17" t="n">
        <v>1988</v>
      </c>
      <c r="D94" s="17" t="n">
        <v>2007</v>
      </c>
      <c r="E94" s="40" t="s">
        <v>45</v>
      </c>
      <c r="F94" s="17" t="n">
        <v>5</v>
      </c>
      <c r="G94" s="17" t="n">
        <v>6</v>
      </c>
      <c r="H94" s="21" t="n">
        <v>5163.4</v>
      </c>
      <c r="I94" s="21" t="n">
        <v>4560.6</v>
      </c>
      <c r="J94" s="35" t="n">
        <v>3657.1</v>
      </c>
      <c r="K94" s="26" t="n">
        <v>270</v>
      </c>
      <c r="L94" s="21" t="n">
        <f aca="false">'Приложение 2'!C94</f>
        <v>3730392</v>
      </c>
      <c r="M94" s="21" t="n">
        <v>0</v>
      </c>
      <c r="N94" s="21" t="n">
        <v>2970467.1</v>
      </c>
      <c r="O94" s="21" t="n">
        <v>0</v>
      </c>
      <c r="P94" s="21" t="n">
        <f aca="false">L94-N94</f>
        <v>759924.9</v>
      </c>
      <c r="Q94" s="21" t="n">
        <v>0</v>
      </c>
      <c r="R94" s="21" t="n">
        <f aca="false">L94/I94</f>
        <v>817.960794632285</v>
      </c>
      <c r="S94" s="21" t="n">
        <f aca="false">L94/I94</f>
        <v>817.960794632285</v>
      </c>
      <c r="T94" s="38" t="s">
        <v>156</v>
      </c>
    </row>
    <row r="95" customFormat="false" ht="14.35" hidden="false" customHeight="false" outlineLevel="0" collapsed="false">
      <c r="A95" s="38" t="s">
        <v>206</v>
      </c>
      <c r="B95" s="39" t="s">
        <v>207</v>
      </c>
      <c r="C95" s="17" t="n">
        <v>1972</v>
      </c>
      <c r="D95" s="17" t="n">
        <v>2007</v>
      </c>
      <c r="E95" s="40" t="s">
        <v>50</v>
      </c>
      <c r="F95" s="17" t="n">
        <v>5</v>
      </c>
      <c r="G95" s="17" t="n">
        <v>6</v>
      </c>
      <c r="H95" s="21" t="n">
        <v>4930.8</v>
      </c>
      <c r="I95" s="21" t="n">
        <v>4436.7</v>
      </c>
      <c r="J95" s="35" t="n">
        <v>3677.1</v>
      </c>
      <c r="K95" s="26" t="n">
        <v>270</v>
      </c>
      <c r="L95" s="21" t="n">
        <f aca="false">'Приложение 2'!C95</f>
        <v>5167021</v>
      </c>
      <c r="M95" s="21" t="n">
        <v>0</v>
      </c>
      <c r="N95" s="21" t="n">
        <v>3717445.9</v>
      </c>
      <c r="O95" s="21" t="n">
        <v>0</v>
      </c>
      <c r="P95" s="21" t="n">
        <f aca="false">L95-N95</f>
        <v>1449575.1</v>
      </c>
      <c r="Q95" s="21" t="n">
        <v>0</v>
      </c>
      <c r="R95" s="21" t="n">
        <f aca="false">L95/I95</f>
        <v>1164.60905628057</v>
      </c>
      <c r="S95" s="21" t="n">
        <f aca="false">L95/I95</f>
        <v>1164.60905628057</v>
      </c>
      <c r="T95" s="38" t="s">
        <v>156</v>
      </c>
    </row>
    <row r="96" customFormat="false" ht="14.35" hidden="false" customHeight="false" outlineLevel="0" collapsed="false">
      <c r="A96" s="38" t="s">
        <v>208</v>
      </c>
      <c r="B96" s="39" t="s">
        <v>209</v>
      </c>
      <c r="C96" s="17" t="n">
        <v>1964</v>
      </c>
      <c r="D96" s="17" t="n">
        <v>2007</v>
      </c>
      <c r="E96" s="40" t="s">
        <v>45</v>
      </c>
      <c r="F96" s="17" t="n">
        <v>4</v>
      </c>
      <c r="G96" s="17" t="n">
        <v>4</v>
      </c>
      <c r="H96" s="21" t="n">
        <v>2455.8</v>
      </c>
      <c r="I96" s="21" t="n">
        <v>2273.8</v>
      </c>
      <c r="J96" s="35" t="n">
        <v>1666.7</v>
      </c>
      <c r="K96" s="26" t="n">
        <v>162</v>
      </c>
      <c r="L96" s="21" t="n">
        <f aca="false">'Приложение 2'!C96</f>
        <v>6290020.11</v>
      </c>
      <c r="M96" s="21" t="n">
        <v>0</v>
      </c>
      <c r="N96" s="21" t="n">
        <v>4041338.91</v>
      </c>
      <c r="O96" s="21" t="n">
        <v>0</v>
      </c>
      <c r="P96" s="21" t="n">
        <f aca="false">L96-N96</f>
        <v>2248681.2</v>
      </c>
      <c r="Q96" s="21" t="n">
        <v>0</v>
      </c>
      <c r="R96" s="21" t="n">
        <f aca="false">L96/I96</f>
        <v>2766.30315331164</v>
      </c>
      <c r="S96" s="21" t="n">
        <f aca="false">L96/I96</f>
        <v>2766.30315331164</v>
      </c>
      <c r="T96" s="38" t="s">
        <v>156</v>
      </c>
    </row>
    <row r="97" customFormat="false" ht="14.35" hidden="false" customHeight="false" outlineLevel="0" collapsed="false">
      <c r="A97" s="38" t="s">
        <v>210</v>
      </c>
      <c r="B97" s="39" t="s">
        <v>211</v>
      </c>
      <c r="C97" s="17" t="n">
        <v>1984</v>
      </c>
      <c r="D97" s="17" t="n">
        <v>2007</v>
      </c>
      <c r="E97" s="40" t="s">
        <v>45</v>
      </c>
      <c r="F97" s="17" t="n">
        <v>5</v>
      </c>
      <c r="G97" s="17" t="n">
        <v>6</v>
      </c>
      <c r="H97" s="21" t="n">
        <v>6797.8</v>
      </c>
      <c r="I97" s="21" t="n">
        <v>6029.5</v>
      </c>
      <c r="J97" s="35" t="n">
        <v>5627.55</v>
      </c>
      <c r="K97" s="26" t="n">
        <v>360</v>
      </c>
      <c r="L97" s="21" t="n">
        <f aca="false">'Приложение 2'!C97</f>
        <v>21640201</v>
      </c>
      <c r="M97" s="21" t="n">
        <v>0</v>
      </c>
      <c r="N97" s="21" t="n">
        <v>14460150.45</v>
      </c>
      <c r="O97" s="21" t="n">
        <v>0</v>
      </c>
      <c r="P97" s="21" t="n">
        <f aca="false">L97-N97</f>
        <v>7180050.55</v>
      </c>
      <c r="Q97" s="21" t="n">
        <v>0</v>
      </c>
      <c r="R97" s="21" t="n">
        <f aca="false">L97/I97</f>
        <v>3589.05398457584</v>
      </c>
      <c r="S97" s="21" t="n">
        <f aca="false">L97/I97</f>
        <v>3589.05398457584</v>
      </c>
      <c r="T97" s="38" t="s">
        <v>156</v>
      </c>
    </row>
    <row r="98" customFormat="false" ht="14.35" hidden="false" customHeight="false" outlineLevel="0" collapsed="false">
      <c r="A98" s="38" t="s">
        <v>212</v>
      </c>
      <c r="B98" s="39" t="s">
        <v>213</v>
      </c>
      <c r="C98" s="17" t="n">
        <v>1963</v>
      </c>
      <c r="D98" s="17" t="n">
        <v>2007</v>
      </c>
      <c r="E98" s="40" t="s">
        <v>45</v>
      </c>
      <c r="F98" s="17" t="n">
        <v>4</v>
      </c>
      <c r="G98" s="17" t="n">
        <v>3</v>
      </c>
      <c r="H98" s="21" t="n">
        <v>2460.2</v>
      </c>
      <c r="I98" s="21" t="n">
        <v>2293</v>
      </c>
      <c r="J98" s="35" t="n">
        <v>1432.1</v>
      </c>
      <c r="K98" s="26" t="n">
        <v>108</v>
      </c>
      <c r="L98" s="21" t="n">
        <f aca="false">'Приложение 2'!C98</f>
        <v>1747523.74</v>
      </c>
      <c r="M98" s="21" t="n">
        <v>0</v>
      </c>
      <c r="N98" s="21" t="n">
        <v>1283810.94</v>
      </c>
      <c r="O98" s="21" t="n">
        <v>0</v>
      </c>
      <c r="P98" s="21" t="n">
        <f aca="false">L98-N98</f>
        <v>463712.8</v>
      </c>
      <c r="Q98" s="21" t="n">
        <v>0</v>
      </c>
      <c r="R98" s="21" t="n">
        <f aca="false">L98/I98</f>
        <v>762.112402965547</v>
      </c>
      <c r="S98" s="21" t="n">
        <f aca="false">L98/I98</f>
        <v>762.112402965547</v>
      </c>
      <c r="T98" s="38" t="s">
        <v>156</v>
      </c>
    </row>
    <row r="99" customFormat="false" ht="14.35" hidden="false" customHeight="false" outlineLevel="0" collapsed="false">
      <c r="A99" s="36" t="s">
        <v>214</v>
      </c>
      <c r="B99" s="37" t="s">
        <v>215</v>
      </c>
      <c r="C99" s="18" t="s">
        <v>31</v>
      </c>
      <c r="D99" s="18" t="s">
        <v>31</v>
      </c>
      <c r="E99" s="18" t="s">
        <v>31</v>
      </c>
      <c r="F99" s="18" t="s">
        <v>31</v>
      </c>
      <c r="G99" s="18" t="s">
        <v>31</v>
      </c>
      <c r="H99" s="21" t="n">
        <f aca="false">H100</f>
        <v>1686.6</v>
      </c>
      <c r="I99" s="21" t="n">
        <f aca="false">I100</f>
        <v>1485.3</v>
      </c>
      <c r="J99" s="45" t="n">
        <f aca="false">J100</f>
        <v>1098.6</v>
      </c>
      <c r="K99" s="26" t="n">
        <f aca="false">K100</f>
        <v>72</v>
      </c>
      <c r="L99" s="21" t="n">
        <f aca="false">L100</f>
        <v>2112273.15</v>
      </c>
      <c r="M99" s="21" t="n">
        <f aca="false">M100</f>
        <v>0</v>
      </c>
      <c r="N99" s="21" t="n">
        <f aca="false">N100</f>
        <v>0</v>
      </c>
      <c r="O99" s="21" t="n">
        <f aca="false">O100</f>
        <v>2112273.15</v>
      </c>
      <c r="P99" s="21" t="n">
        <f aca="false">P100</f>
        <v>0</v>
      </c>
      <c r="Q99" s="21" t="n">
        <f aca="false">Q100</f>
        <v>0</v>
      </c>
      <c r="R99" s="21" t="s">
        <v>31</v>
      </c>
      <c r="S99" s="21" t="s">
        <v>31</v>
      </c>
      <c r="T99" s="17" t="s">
        <v>31</v>
      </c>
    </row>
    <row r="100" customFormat="false" ht="14.35" hidden="false" customHeight="false" outlineLevel="0" collapsed="false">
      <c r="A100" s="36" t="s">
        <v>216</v>
      </c>
      <c r="B100" s="37" t="s">
        <v>217</v>
      </c>
      <c r="C100" s="18" t="s">
        <v>31</v>
      </c>
      <c r="D100" s="18" t="s">
        <v>31</v>
      </c>
      <c r="E100" s="18" t="s">
        <v>31</v>
      </c>
      <c r="F100" s="18" t="s">
        <v>31</v>
      </c>
      <c r="G100" s="18" t="s">
        <v>31</v>
      </c>
      <c r="H100" s="21" t="n">
        <f aca="false">SUM(H101:H102)</f>
        <v>1686.6</v>
      </c>
      <c r="I100" s="21" t="n">
        <f aca="false">SUM(I101:I102)</f>
        <v>1485.3</v>
      </c>
      <c r="J100" s="45" t="n">
        <f aca="false">SUM(J101:J102)</f>
        <v>1098.6</v>
      </c>
      <c r="K100" s="26" t="n">
        <f aca="false">SUM(K101:K102)</f>
        <v>72</v>
      </c>
      <c r="L100" s="21" t="n">
        <f aca="false">SUM(L101:L102)</f>
        <v>2112273.15</v>
      </c>
      <c r="M100" s="21" t="n">
        <f aca="false">SUM(M101:M102)</f>
        <v>0</v>
      </c>
      <c r="N100" s="21" t="n">
        <f aca="false">SUM(N101:N102)</f>
        <v>0</v>
      </c>
      <c r="O100" s="21" t="n">
        <f aca="false">SUM(O101:O102)</f>
        <v>2112273.15</v>
      </c>
      <c r="P100" s="21" t="n">
        <f aca="false">SUM(P101:P102)</f>
        <v>0</v>
      </c>
      <c r="Q100" s="21" t="n">
        <f aca="false">SUM(Q101:Q102)</f>
        <v>0</v>
      </c>
      <c r="R100" s="21" t="s">
        <v>31</v>
      </c>
      <c r="S100" s="21" t="s">
        <v>31</v>
      </c>
      <c r="T100" s="17" t="s">
        <v>31</v>
      </c>
    </row>
    <row r="101" customFormat="false" ht="14.35" hidden="false" customHeight="false" outlineLevel="0" collapsed="false">
      <c r="A101" s="38" t="s">
        <v>218</v>
      </c>
      <c r="B101" s="37" t="s">
        <v>219</v>
      </c>
      <c r="C101" s="17" t="n">
        <v>1981</v>
      </c>
      <c r="D101" s="17" t="n">
        <v>1981</v>
      </c>
      <c r="E101" s="40" t="s">
        <v>40</v>
      </c>
      <c r="F101" s="17" t="n">
        <v>2</v>
      </c>
      <c r="G101" s="17" t="n">
        <v>3</v>
      </c>
      <c r="H101" s="21" t="n">
        <v>841.2</v>
      </c>
      <c r="I101" s="21" t="n">
        <v>740.4</v>
      </c>
      <c r="J101" s="21" t="n">
        <v>410.9</v>
      </c>
      <c r="K101" s="26" t="n">
        <v>36</v>
      </c>
      <c r="L101" s="21" t="n">
        <f aca="false">'Приложение 2'!C101</f>
        <v>1060185.07</v>
      </c>
      <c r="M101" s="21" t="n">
        <v>0</v>
      </c>
      <c r="N101" s="21" t="n">
        <v>0</v>
      </c>
      <c r="O101" s="21" t="n">
        <f aca="false">L101</f>
        <v>1060185.07</v>
      </c>
      <c r="P101" s="21" t="n">
        <v>0</v>
      </c>
      <c r="Q101" s="21" t="n">
        <v>0</v>
      </c>
      <c r="R101" s="21" t="n">
        <f aca="false">L101/I101</f>
        <v>1431.90852242031</v>
      </c>
      <c r="S101" s="21" t="n">
        <f aca="false">L101/I101</f>
        <v>1431.90852242031</v>
      </c>
      <c r="T101" s="38" t="s">
        <v>156</v>
      </c>
    </row>
    <row r="102" customFormat="false" ht="14.35" hidden="false" customHeight="false" outlineLevel="0" collapsed="false">
      <c r="A102" s="38" t="s">
        <v>220</v>
      </c>
      <c r="B102" s="37" t="s">
        <v>221</v>
      </c>
      <c r="C102" s="17" t="n">
        <v>1983</v>
      </c>
      <c r="D102" s="17" t="n">
        <v>1983</v>
      </c>
      <c r="E102" s="40" t="s">
        <v>40</v>
      </c>
      <c r="F102" s="17" t="n">
        <v>2</v>
      </c>
      <c r="G102" s="17" t="n">
        <v>3</v>
      </c>
      <c r="H102" s="21" t="n">
        <v>845.4</v>
      </c>
      <c r="I102" s="21" t="n">
        <v>744.9</v>
      </c>
      <c r="J102" s="21" t="n">
        <v>687.7</v>
      </c>
      <c r="K102" s="26" t="n">
        <v>36</v>
      </c>
      <c r="L102" s="21" t="n">
        <f aca="false">'Приложение 2'!C102</f>
        <v>1052088.08</v>
      </c>
      <c r="M102" s="21" t="n">
        <v>0</v>
      </c>
      <c r="N102" s="21" t="n">
        <v>0</v>
      </c>
      <c r="O102" s="21" t="n">
        <f aca="false">L102</f>
        <v>1052088.08</v>
      </c>
      <c r="P102" s="21" t="n">
        <v>0</v>
      </c>
      <c r="Q102" s="21" t="n">
        <v>0</v>
      </c>
      <c r="R102" s="21" t="n">
        <f aca="false">L102/I102</f>
        <v>1412.38834742919</v>
      </c>
      <c r="S102" s="21" t="n">
        <f aca="false">L102/I102</f>
        <v>1412.38834742919</v>
      </c>
      <c r="T102" s="38" t="s">
        <v>156</v>
      </c>
    </row>
    <row r="103" customFormat="false" ht="14.35" hidden="false" customHeight="false" outlineLevel="0" collapsed="false">
      <c r="A103" s="36" t="s">
        <v>222</v>
      </c>
      <c r="B103" s="37" t="s">
        <v>223</v>
      </c>
      <c r="C103" s="18" t="s">
        <v>31</v>
      </c>
      <c r="D103" s="18" t="s">
        <v>31</v>
      </c>
      <c r="E103" s="18" t="s">
        <v>31</v>
      </c>
      <c r="F103" s="18" t="s">
        <v>31</v>
      </c>
      <c r="G103" s="18" t="s">
        <v>31</v>
      </c>
      <c r="H103" s="21" t="n">
        <f aca="false">H104+H106+H108</f>
        <v>12660.7</v>
      </c>
      <c r="I103" s="21" t="n">
        <f aca="false">I104+I106+I108</f>
        <v>11276.2</v>
      </c>
      <c r="J103" s="45" t="n">
        <f aca="false">J104+J106+J108</f>
        <v>6973.75</v>
      </c>
      <c r="K103" s="26" t="n">
        <f aca="false">K104+K106+K108</f>
        <v>633</v>
      </c>
      <c r="L103" s="21" t="n">
        <f aca="false">L104+L106+L108</f>
        <v>5727577</v>
      </c>
      <c r="M103" s="21" t="n">
        <f aca="false">M104+M106+M108</f>
        <v>0</v>
      </c>
      <c r="N103" s="21" t="n">
        <f aca="false">N104+N106+N108</f>
        <v>4258825.7</v>
      </c>
      <c r="O103" s="21" t="n">
        <f aca="false">O104+O106+O108</f>
        <v>0</v>
      </c>
      <c r="P103" s="21" t="n">
        <f aca="false">P104+P106+P108</f>
        <v>1468751.3</v>
      </c>
      <c r="Q103" s="21" t="n">
        <f aca="false">Q104+Q106+Q108</f>
        <v>0</v>
      </c>
      <c r="R103" s="21" t="s">
        <v>31</v>
      </c>
      <c r="S103" s="21" t="s">
        <v>31</v>
      </c>
      <c r="T103" s="17" t="s">
        <v>31</v>
      </c>
    </row>
    <row r="104" customFormat="false" ht="14.35" hidden="false" customHeight="false" outlineLevel="0" collapsed="false">
      <c r="A104" s="36" t="s">
        <v>224</v>
      </c>
      <c r="B104" s="37" t="s">
        <v>225</v>
      </c>
      <c r="C104" s="18" t="s">
        <v>31</v>
      </c>
      <c r="D104" s="18" t="s">
        <v>31</v>
      </c>
      <c r="E104" s="18" t="s">
        <v>31</v>
      </c>
      <c r="F104" s="18" t="s">
        <v>31</v>
      </c>
      <c r="G104" s="18" t="s">
        <v>31</v>
      </c>
      <c r="H104" s="21" t="n">
        <f aca="false">H105</f>
        <v>1598.5</v>
      </c>
      <c r="I104" s="21" t="n">
        <f aca="false">I105</f>
        <v>1467.7</v>
      </c>
      <c r="J104" s="21" t="n">
        <f aca="false">J105</f>
        <v>724.8</v>
      </c>
      <c r="K104" s="26" t="n">
        <f aca="false">K105</f>
        <v>72</v>
      </c>
      <c r="L104" s="21" t="n">
        <f aca="false">L105</f>
        <v>865452</v>
      </c>
      <c r="M104" s="21" t="n">
        <f aca="false">M105</f>
        <v>0</v>
      </c>
      <c r="N104" s="21" t="n">
        <f aca="false">N105</f>
        <v>731195.43</v>
      </c>
      <c r="O104" s="21" t="n">
        <f aca="false">O105</f>
        <v>0</v>
      </c>
      <c r="P104" s="21" t="n">
        <f aca="false">P105</f>
        <v>134256.57</v>
      </c>
      <c r="Q104" s="21" t="n">
        <f aca="false">Q105</f>
        <v>0</v>
      </c>
      <c r="R104" s="21" t="s">
        <v>31</v>
      </c>
      <c r="S104" s="21" t="s">
        <v>31</v>
      </c>
      <c r="T104" s="17" t="s">
        <v>31</v>
      </c>
    </row>
    <row r="105" customFormat="false" ht="14.35" hidden="false" customHeight="false" outlineLevel="0" collapsed="false">
      <c r="A105" s="36" t="s">
        <v>226</v>
      </c>
      <c r="B105" s="39" t="s">
        <v>227</v>
      </c>
      <c r="C105" s="17" t="n">
        <v>1983</v>
      </c>
      <c r="D105" s="17" t="n">
        <v>2007</v>
      </c>
      <c r="E105" s="40" t="s">
        <v>45</v>
      </c>
      <c r="F105" s="17" t="n">
        <v>4</v>
      </c>
      <c r="G105" s="17" t="n">
        <v>2</v>
      </c>
      <c r="H105" s="21" t="n">
        <v>1598.5</v>
      </c>
      <c r="I105" s="21" t="n">
        <v>1467.7</v>
      </c>
      <c r="J105" s="21" t="n">
        <v>724.8</v>
      </c>
      <c r="K105" s="26" t="n">
        <v>72</v>
      </c>
      <c r="L105" s="21" t="n">
        <f aca="false">'Приложение 2'!C105</f>
        <v>865452</v>
      </c>
      <c r="M105" s="21" t="n">
        <v>0</v>
      </c>
      <c r="N105" s="21" t="n">
        <v>731195.43</v>
      </c>
      <c r="O105" s="21" t="n">
        <v>0</v>
      </c>
      <c r="P105" s="21" t="n">
        <f aca="false">L105-N105</f>
        <v>134256.57</v>
      </c>
      <c r="Q105" s="21" t="n">
        <v>0</v>
      </c>
      <c r="R105" s="21" t="n">
        <f aca="false">L105/I105</f>
        <v>589.665462969272</v>
      </c>
      <c r="S105" s="21" t="n">
        <f aca="false">R105</f>
        <v>589.665462969272</v>
      </c>
      <c r="T105" s="42" t="n">
        <v>42369</v>
      </c>
    </row>
    <row r="106" customFormat="false" ht="14.35" hidden="false" customHeight="false" outlineLevel="0" collapsed="false">
      <c r="A106" s="36" t="s">
        <v>228</v>
      </c>
      <c r="B106" s="37" t="s">
        <v>229</v>
      </c>
      <c r="C106" s="18" t="s">
        <v>31</v>
      </c>
      <c r="D106" s="18" t="s">
        <v>31</v>
      </c>
      <c r="E106" s="18" t="s">
        <v>31</v>
      </c>
      <c r="F106" s="18" t="s">
        <v>31</v>
      </c>
      <c r="G106" s="18" t="s">
        <v>31</v>
      </c>
      <c r="H106" s="21" t="n">
        <f aca="false">H107</f>
        <v>6369</v>
      </c>
      <c r="I106" s="21" t="n">
        <f aca="false">I107</f>
        <v>5617.7</v>
      </c>
      <c r="J106" s="21" t="n">
        <f aca="false">J107</f>
        <v>2710.5</v>
      </c>
      <c r="K106" s="26" t="n">
        <f aca="false">K107</f>
        <v>324</v>
      </c>
      <c r="L106" s="21" t="n">
        <f aca="false">L107</f>
        <v>3170312</v>
      </c>
      <c r="M106" s="21" t="n">
        <f aca="false">M107</f>
        <v>0</v>
      </c>
      <c r="N106" s="21" t="n">
        <f aca="false">N107</f>
        <v>1835817.27</v>
      </c>
      <c r="O106" s="21" t="n">
        <f aca="false">O107</f>
        <v>0</v>
      </c>
      <c r="P106" s="21" t="n">
        <f aca="false">P107</f>
        <v>1334494.73</v>
      </c>
      <c r="Q106" s="21" t="n">
        <f aca="false">Q107</f>
        <v>0</v>
      </c>
      <c r="R106" s="21" t="s">
        <v>31</v>
      </c>
      <c r="S106" s="21" t="s">
        <v>31</v>
      </c>
      <c r="T106" s="17" t="s">
        <v>31</v>
      </c>
    </row>
    <row r="107" customFormat="false" ht="14.35" hidden="false" customHeight="false" outlineLevel="0" collapsed="false">
      <c r="A107" s="36" t="s">
        <v>230</v>
      </c>
      <c r="B107" s="39" t="s">
        <v>231</v>
      </c>
      <c r="C107" s="17" t="n">
        <v>1985</v>
      </c>
      <c r="D107" s="17" t="n">
        <v>2011</v>
      </c>
      <c r="E107" s="40" t="s">
        <v>50</v>
      </c>
      <c r="F107" s="17" t="n">
        <v>5</v>
      </c>
      <c r="G107" s="17" t="n">
        <v>8</v>
      </c>
      <c r="H107" s="21" t="n">
        <v>6369</v>
      </c>
      <c r="I107" s="21" t="n">
        <v>5617.7</v>
      </c>
      <c r="J107" s="21" t="n">
        <v>2710.5</v>
      </c>
      <c r="K107" s="26" t="n">
        <v>324</v>
      </c>
      <c r="L107" s="21" t="n">
        <f aca="false">'Приложение 2'!C107</f>
        <v>3170312</v>
      </c>
      <c r="M107" s="21" t="n">
        <v>0</v>
      </c>
      <c r="N107" s="21" t="n">
        <v>1835817.27</v>
      </c>
      <c r="O107" s="21" t="n">
        <v>0</v>
      </c>
      <c r="P107" s="21" t="n">
        <f aca="false">L107-N107</f>
        <v>1334494.73</v>
      </c>
      <c r="Q107" s="21" t="n">
        <v>0</v>
      </c>
      <c r="R107" s="21" t="n">
        <f aca="false">L107/I107</f>
        <v>564.34341456468</v>
      </c>
      <c r="S107" s="21" t="n">
        <f aca="false">R107</f>
        <v>564.34341456468</v>
      </c>
      <c r="T107" s="42" t="n">
        <v>42735</v>
      </c>
    </row>
    <row r="108" customFormat="false" ht="14.35" hidden="false" customHeight="false" outlineLevel="0" collapsed="false">
      <c r="A108" s="36" t="s">
        <v>232</v>
      </c>
      <c r="B108" s="37" t="s">
        <v>233</v>
      </c>
      <c r="C108" s="18" t="s">
        <v>31</v>
      </c>
      <c r="D108" s="18" t="s">
        <v>31</v>
      </c>
      <c r="E108" s="18" t="s">
        <v>31</v>
      </c>
      <c r="F108" s="18" t="s">
        <v>31</v>
      </c>
      <c r="G108" s="18" t="s">
        <v>31</v>
      </c>
      <c r="H108" s="21" t="n">
        <f aca="false">SUM(H109:H109)</f>
        <v>4693.2</v>
      </c>
      <c r="I108" s="21" t="n">
        <f aca="false">SUM(I109:I109)</f>
        <v>4190.8</v>
      </c>
      <c r="J108" s="21" t="n">
        <f aca="false">SUM(J109:J109)</f>
        <v>3538.45</v>
      </c>
      <c r="K108" s="26" t="n">
        <f aca="false">SUM(K109:K109)</f>
        <v>237</v>
      </c>
      <c r="L108" s="21" t="n">
        <f aca="false">SUM(L109:L109)</f>
        <v>1691813</v>
      </c>
      <c r="M108" s="21" t="n">
        <f aca="false">SUM(M109:M109)</f>
        <v>0</v>
      </c>
      <c r="N108" s="21" t="n">
        <f aca="false">SUM(N109:N109)</f>
        <v>1691813</v>
      </c>
      <c r="O108" s="21" t="n">
        <f aca="false">SUM(O109:O109)</f>
        <v>0</v>
      </c>
      <c r="P108" s="21" t="n">
        <f aca="false">SUM(P109:P109)</f>
        <v>0</v>
      </c>
      <c r="Q108" s="21" t="n">
        <f aca="false">SUM(Q109:Q109)</f>
        <v>0</v>
      </c>
      <c r="R108" s="21" t="s">
        <v>31</v>
      </c>
      <c r="S108" s="21" t="s">
        <v>31</v>
      </c>
      <c r="T108" s="17" t="s">
        <v>31</v>
      </c>
    </row>
    <row r="109" customFormat="false" ht="14.35" hidden="false" customHeight="false" outlineLevel="0" collapsed="false">
      <c r="A109" s="36" t="s">
        <v>234</v>
      </c>
      <c r="B109" s="39" t="s">
        <v>235</v>
      </c>
      <c r="C109" s="17" t="n">
        <v>1986</v>
      </c>
      <c r="D109" s="17" t="n">
        <v>1986</v>
      </c>
      <c r="E109" s="40" t="s">
        <v>50</v>
      </c>
      <c r="F109" s="17" t="n">
        <v>5</v>
      </c>
      <c r="G109" s="17" t="n">
        <v>6</v>
      </c>
      <c r="H109" s="21" t="n">
        <v>4693.2</v>
      </c>
      <c r="I109" s="21" t="n">
        <v>4190.8</v>
      </c>
      <c r="J109" s="21" t="n">
        <v>3538.45</v>
      </c>
      <c r="K109" s="26" t="n">
        <v>237</v>
      </c>
      <c r="L109" s="21" t="n">
        <f aca="false">'Приложение 2'!C109</f>
        <v>1691813</v>
      </c>
      <c r="M109" s="21" t="n">
        <v>0</v>
      </c>
      <c r="N109" s="21" t="n">
        <v>1691813</v>
      </c>
      <c r="O109" s="21" t="n">
        <v>0</v>
      </c>
      <c r="P109" s="21" t="n">
        <f aca="false">L109-N109</f>
        <v>0</v>
      </c>
      <c r="Q109" s="21" t="n">
        <v>0</v>
      </c>
      <c r="R109" s="21" t="n">
        <f aca="false">L109/H109</f>
        <v>360.481760845479</v>
      </c>
      <c r="S109" s="21" t="n">
        <f aca="false">R109</f>
        <v>360.481760845479</v>
      </c>
      <c r="T109" s="42" t="n">
        <v>42369</v>
      </c>
    </row>
    <row r="110" customFormat="false" ht="14.35" hidden="false" customHeight="false" outlineLevel="0" collapsed="false">
      <c r="A110" s="36" t="s">
        <v>236</v>
      </c>
      <c r="B110" s="37" t="s">
        <v>237</v>
      </c>
      <c r="C110" s="18" t="s">
        <v>31</v>
      </c>
      <c r="D110" s="18" t="s">
        <v>31</v>
      </c>
      <c r="E110" s="18" t="s">
        <v>31</v>
      </c>
      <c r="F110" s="18" t="s">
        <v>31</v>
      </c>
      <c r="G110" s="18" t="s">
        <v>31</v>
      </c>
      <c r="H110" s="21" t="n">
        <f aca="false">H111+H113</f>
        <v>3239.5</v>
      </c>
      <c r="I110" s="21" t="n">
        <f aca="false">I111+I113</f>
        <v>2970.7</v>
      </c>
      <c r="J110" s="45" t="n">
        <f aca="false">J111+J113</f>
        <v>773.8</v>
      </c>
      <c r="K110" s="26" t="n">
        <f aca="false">K111+K113</f>
        <v>213</v>
      </c>
      <c r="L110" s="21" t="n">
        <f aca="false">L111+L113</f>
        <v>5155469</v>
      </c>
      <c r="M110" s="21" t="n">
        <f aca="false">M111+M113</f>
        <v>0</v>
      </c>
      <c r="N110" s="21" t="n">
        <f aca="false">N111+N113</f>
        <v>3625325.8</v>
      </c>
      <c r="O110" s="21" t="n">
        <f aca="false">O111+O113</f>
        <v>0</v>
      </c>
      <c r="P110" s="21" t="n">
        <f aca="false">P111+P113</f>
        <v>1530143.2</v>
      </c>
      <c r="Q110" s="21" t="n">
        <f aca="false">Q111+Q113</f>
        <v>0</v>
      </c>
      <c r="R110" s="21" t="s">
        <v>31</v>
      </c>
      <c r="S110" s="21" t="s">
        <v>31</v>
      </c>
      <c r="T110" s="17" t="s">
        <v>31</v>
      </c>
    </row>
    <row r="111" customFormat="false" ht="14.35" hidden="false" customHeight="false" outlineLevel="0" collapsed="false">
      <c r="A111" s="36" t="s">
        <v>238</v>
      </c>
      <c r="B111" s="37" t="s">
        <v>239</v>
      </c>
      <c r="C111" s="18" t="s">
        <v>31</v>
      </c>
      <c r="D111" s="18" t="s">
        <v>31</v>
      </c>
      <c r="E111" s="18" t="s">
        <v>31</v>
      </c>
      <c r="F111" s="18" t="s">
        <v>31</v>
      </c>
      <c r="G111" s="18" t="s">
        <v>31</v>
      </c>
      <c r="H111" s="21" t="n">
        <f aca="false">H112</f>
        <v>578</v>
      </c>
      <c r="I111" s="21" t="n">
        <f aca="false">I112</f>
        <v>515.4</v>
      </c>
      <c r="J111" s="21" t="n">
        <f aca="false">J112</f>
        <v>432.7</v>
      </c>
      <c r="K111" s="26" t="n">
        <f aca="false">SUM(K112:K112)</f>
        <v>36</v>
      </c>
      <c r="L111" s="21" t="n">
        <f aca="false">SUM(L112:L112)</f>
        <v>1333324</v>
      </c>
      <c r="M111" s="21" t="n">
        <f aca="false">SUM(M112:M112)</f>
        <v>0</v>
      </c>
      <c r="N111" s="21" t="n">
        <f aca="false">SUM(N112:N112)</f>
        <v>937593.44</v>
      </c>
      <c r="O111" s="21" t="n">
        <f aca="false">SUM(O112:O112)</f>
        <v>0</v>
      </c>
      <c r="P111" s="21" t="n">
        <f aca="false">SUM(P112:P112)</f>
        <v>395730.56</v>
      </c>
      <c r="Q111" s="21" t="n">
        <f aca="false">SUM(Q112:Q112)</f>
        <v>0</v>
      </c>
      <c r="R111" s="21" t="s">
        <v>31</v>
      </c>
      <c r="S111" s="21" t="s">
        <v>31</v>
      </c>
      <c r="T111" s="17" t="s">
        <v>31</v>
      </c>
    </row>
    <row r="112" s="52" customFormat="true" ht="14.35" hidden="false" customHeight="false" outlineLevel="0" collapsed="false">
      <c r="A112" s="36" t="s">
        <v>240</v>
      </c>
      <c r="B112" s="46" t="s">
        <v>241</v>
      </c>
      <c r="C112" s="47" t="n">
        <v>1968</v>
      </c>
      <c r="D112" s="47" t="n">
        <v>2007</v>
      </c>
      <c r="E112" s="48" t="s">
        <v>40</v>
      </c>
      <c r="F112" s="47" t="n">
        <v>2</v>
      </c>
      <c r="G112" s="47" t="n">
        <v>3</v>
      </c>
      <c r="H112" s="49" t="n">
        <v>578</v>
      </c>
      <c r="I112" s="49" t="n">
        <v>515.4</v>
      </c>
      <c r="J112" s="21" t="n">
        <v>432.7</v>
      </c>
      <c r="K112" s="50" t="n">
        <v>36</v>
      </c>
      <c r="L112" s="49" t="n">
        <f aca="false">'Приложение 2'!C112</f>
        <v>1333324</v>
      </c>
      <c r="M112" s="21" t="n">
        <v>0</v>
      </c>
      <c r="N112" s="49" t="n">
        <v>937593.44</v>
      </c>
      <c r="O112" s="21" t="n">
        <v>0</v>
      </c>
      <c r="P112" s="49" t="n">
        <f aca="false">L112-N112</f>
        <v>395730.56</v>
      </c>
      <c r="Q112" s="21" t="n">
        <v>0</v>
      </c>
      <c r="R112" s="49" t="n">
        <f aca="false">L112/I112</f>
        <v>2586.96934419868</v>
      </c>
      <c r="S112" s="49" t="n">
        <f aca="false">R112</f>
        <v>2586.96934419868</v>
      </c>
      <c r="T112" s="51" t="n">
        <v>42004</v>
      </c>
    </row>
    <row r="113" customFormat="false" ht="14.35" hidden="false" customHeight="false" outlineLevel="0" collapsed="false">
      <c r="A113" s="36" t="s">
        <v>242</v>
      </c>
      <c r="B113" s="37" t="s">
        <v>243</v>
      </c>
      <c r="C113" s="18" t="s">
        <v>31</v>
      </c>
      <c r="D113" s="18" t="s">
        <v>31</v>
      </c>
      <c r="E113" s="18" t="s">
        <v>31</v>
      </c>
      <c r="F113" s="18" t="s">
        <v>31</v>
      </c>
      <c r="G113" s="18" t="s">
        <v>31</v>
      </c>
      <c r="H113" s="21" t="n">
        <f aca="false">SUM(H114:H116)</f>
        <v>2661.5</v>
      </c>
      <c r="I113" s="21" t="n">
        <f aca="false">SUM(I114:I116)</f>
        <v>2455.3</v>
      </c>
      <c r="J113" s="21" t="n">
        <f aca="false">SUM(J114:J116)</f>
        <v>341.1</v>
      </c>
      <c r="K113" s="26" t="n">
        <f aca="false">SUM(K114:K116)</f>
        <v>177</v>
      </c>
      <c r="L113" s="21" t="n">
        <f aca="false">SUM(L114:L116)</f>
        <v>3822145</v>
      </c>
      <c r="M113" s="21" t="n">
        <f aca="false">SUM(M114:M116)</f>
        <v>0</v>
      </c>
      <c r="N113" s="21" t="n">
        <f aca="false">SUM(N114:N116)</f>
        <v>2687732.36</v>
      </c>
      <c r="O113" s="21" t="n">
        <f aca="false">SUM(O114:O116)</f>
        <v>0</v>
      </c>
      <c r="P113" s="21" t="n">
        <f aca="false">SUM(P114:P116)</f>
        <v>1134412.64</v>
      </c>
      <c r="Q113" s="21" t="n">
        <f aca="false">SUM(Q114:Q116)</f>
        <v>0</v>
      </c>
      <c r="R113" s="21" t="s">
        <v>31</v>
      </c>
      <c r="S113" s="21" t="s">
        <v>31</v>
      </c>
      <c r="T113" s="17" t="s">
        <v>31</v>
      </c>
    </row>
    <row r="114" customFormat="false" ht="14.35" hidden="false" customHeight="false" outlineLevel="0" collapsed="false">
      <c r="A114" s="38" t="s">
        <v>244</v>
      </c>
      <c r="B114" s="39" t="s">
        <v>245</v>
      </c>
      <c r="C114" s="17" t="n">
        <v>1970</v>
      </c>
      <c r="D114" s="17" t="n">
        <v>2007</v>
      </c>
      <c r="E114" s="40" t="s">
        <v>40</v>
      </c>
      <c r="F114" s="17" t="n">
        <v>2</v>
      </c>
      <c r="G114" s="17" t="n">
        <v>2</v>
      </c>
      <c r="H114" s="21" t="n">
        <v>531.6</v>
      </c>
      <c r="I114" s="21" t="n">
        <v>490.6</v>
      </c>
      <c r="J114" s="21" t="n">
        <v>25.7</v>
      </c>
      <c r="K114" s="26" t="n">
        <v>36</v>
      </c>
      <c r="L114" s="21" t="n">
        <f aca="false">'Приложение 2'!C114</f>
        <v>784588</v>
      </c>
      <c r="M114" s="21" t="n">
        <v>0</v>
      </c>
      <c r="N114" s="21" t="n">
        <v>551722.28</v>
      </c>
      <c r="O114" s="21" t="n">
        <v>0</v>
      </c>
      <c r="P114" s="21" t="n">
        <f aca="false">L114-N114</f>
        <v>232865.72</v>
      </c>
      <c r="Q114" s="21" t="n">
        <v>0</v>
      </c>
      <c r="R114" s="21" t="n">
        <f aca="false">L114/I114</f>
        <v>1599.24174480228</v>
      </c>
      <c r="S114" s="21" t="n">
        <f aca="false">L114/I114</f>
        <v>1599.24174480228</v>
      </c>
      <c r="T114" s="42" t="n">
        <v>42004</v>
      </c>
    </row>
    <row r="115" customFormat="false" ht="14.35" hidden="false" customHeight="false" outlineLevel="0" collapsed="false">
      <c r="A115" s="38" t="s">
        <v>246</v>
      </c>
      <c r="B115" s="39" t="s">
        <v>247</v>
      </c>
      <c r="C115" s="17" t="n">
        <v>1970</v>
      </c>
      <c r="D115" s="17" t="n">
        <v>2007</v>
      </c>
      <c r="E115" s="40" t="s">
        <v>40</v>
      </c>
      <c r="F115" s="17" t="n">
        <v>2</v>
      </c>
      <c r="G115" s="17" t="n">
        <v>4</v>
      </c>
      <c r="H115" s="21" t="n">
        <v>1065.2</v>
      </c>
      <c r="I115" s="21" t="n">
        <v>981.2</v>
      </c>
      <c r="J115" s="21" t="n">
        <v>92</v>
      </c>
      <c r="K115" s="26" t="n">
        <v>72</v>
      </c>
      <c r="L115" s="21" t="n">
        <f aca="false">'Приложение 2'!C115</f>
        <v>1489560</v>
      </c>
      <c r="M115" s="21" t="n">
        <v>0</v>
      </c>
      <c r="N115" s="21" t="n">
        <v>1047458.59</v>
      </c>
      <c r="O115" s="21" t="n">
        <v>0</v>
      </c>
      <c r="P115" s="21" t="n">
        <f aca="false">L115-N115</f>
        <v>442101.41</v>
      </c>
      <c r="Q115" s="21" t="n">
        <v>0</v>
      </c>
      <c r="R115" s="21" t="n">
        <f aca="false">L115/I115</f>
        <v>1518.10028536486</v>
      </c>
      <c r="S115" s="21" t="n">
        <f aca="false">L115/I115</f>
        <v>1518.10028536486</v>
      </c>
      <c r="T115" s="42" t="n">
        <v>42004</v>
      </c>
    </row>
    <row r="116" customFormat="false" ht="14.35" hidden="false" customHeight="false" outlineLevel="0" collapsed="false">
      <c r="A116" s="38" t="s">
        <v>248</v>
      </c>
      <c r="B116" s="39" t="s">
        <v>249</v>
      </c>
      <c r="C116" s="17" t="n">
        <v>1969</v>
      </c>
      <c r="D116" s="17" t="n">
        <v>2007</v>
      </c>
      <c r="E116" s="40" t="s">
        <v>40</v>
      </c>
      <c r="F116" s="17" t="n">
        <v>2</v>
      </c>
      <c r="G116" s="17" t="n">
        <v>4</v>
      </c>
      <c r="H116" s="21" t="n">
        <v>1064.7</v>
      </c>
      <c r="I116" s="21" t="n">
        <v>983.5</v>
      </c>
      <c r="J116" s="21" t="n">
        <v>223.4</v>
      </c>
      <c r="K116" s="26" t="n">
        <v>69</v>
      </c>
      <c r="L116" s="21" t="n">
        <f aca="false">'Приложение 2'!C116</f>
        <v>1547997</v>
      </c>
      <c r="M116" s="21" t="n">
        <v>0</v>
      </c>
      <c r="N116" s="21" t="n">
        <v>1088551.49</v>
      </c>
      <c r="O116" s="21" t="n">
        <v>0</v>
      </c>
      <c r="P116" s="21" t="n">
        <f aca="false">L116-N116</f>
        <v>459445.51</v>
      </c>
      <c r="Q116" s="21" t="n">
        <v>0</v>
      </c>
      <c r="R116" s="21" t="n">
        <f aca="false">L116/I116</f>
        <v>1573.96746314184</v>
      </c>
      <c r="S116" s="21" t="n">
        <f aca="false">L116/I116</f>
        <v>1573.96746314184</v>
      </c>
      <c r="T116" s="42" t="n">
        <v>42004</v>
      </c>
    </row>
    <row r="117" customFormat="false" ht="14.35" hidden="false" customHeight="false" outlineLevel="0" collapsed="false">
      <c r="A117" s="18" t="s">
        <v>250</v>
      </c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</row>
    <row r="118" customFormat="false" ht="14.35" hidden="false" customHeight="false" outlineLevel="0" collapsed="false">
      <c r="A118" s="33" t="s">
        <v>33</v>
      </c>
      <c r="B118" s="34"/>
      <c r="C118" s="18" t="s">
        <v>31</v>
      </c>
      <c r="D118" s="18" t="s">
        <v>31</v>
      </c>
      <c r="E118" s="18" t="s">
        <v>31</v>
      </c>
      <c r="F118" s="18" t="s">
        <v>31</v>
      </c>
      <c r="G118" s="18" t="s">
        <v>31</v>
      </c>
      <c r="H118" s="21" t="n">
        <f aca="false">H119+H122+H125+H132+H136</f>
        <v>11742.06</v>
      </c>
      <c r="I118" s="21" t="n">
        <f aca="false">I119+I122+I125+I132+I136</f>
        <v>10703</v>
      </c>
      <c r="J118" s="21" t="n">
        <f aca="false">J119+J122+J125+J132+J136</f>
        <v>5030.3</v>
      </c>
      <c r="K118" s="26" t="n">
        <f aca="false">K119+K122+K125+K132+K136</f>
        <v>500</v>
      </c>
      <c r="L118" s="21" t="n">
        <f aca="false">L119+L122+L125+L132+L136</f>
        <v>27952517.42</v>
      </c>
      <c r="M118" s="21" t="n">
        <f aca="false">M119+M122+M125+M132+M136</f>
        <v>16200580.41</v>
      </c>
      <c r="N118" s="21" t="n">
        <f aca="false">N119+N122+N125+N132+N136</f>
        <v>11523811.97</v>
      </c>
      <c r="O118" s="21" t="n">
        <f aca="false">O119+O122+O125+O132+O136</f>
        <v>0</v>
      </c>
      <c r="P118" s="21" t="n">
        <f aca="false">P119+P122+P125+P132+P136</f>
        <v>228125.04</v>
      </c>
      <c r="Q118" s="21" t="n">
        <f aca="false">Q119+Q122+Q125+Q132+Q136</f>
        <v>0</v>
      </c>
      <c r="R118" s="21" t="s">
        <v>31</v>
      </c>
      <c r="S118" s="21" t="s">
        <v>31</v>
      </c>
      <c r="T118" s="17" t="s">
        <v>31</v>
      </c>
    </row>
    <row r="119" customFormat="false" ht="14.35" hidden="false" customHeight="false" outlineLevel="0" collapsed="false">
      <c r="A119" s="36" t="n">
        <v>1</v>
      </c>
      <c r="B119" s="37" t="s">
        <v>251</v>
      </c>
      <c r="C119" s="18" t="s">
        <v>31</v>
      </c>
      <c r="D119" s="18" t="s">
        <v>31</v>
      </c>
      <c r="E119" s="18" t="s">
        <v>31</v>
      </c>
      <c r="F119" s="18" t="s">
        <v>31</v>
      </c>
      <c r="G119" s="18" t="s">
        <v>31</v>
      </c>
      <c r="H119" s="21" t="n">
        <v>522.5</v>
      </c>
      <c r="I119" s="21" t="n">
        <v>461.9</v>
      </c>
      <c r="J119" s="21" t="n">
        <v>46</v>
      </c>
      <c r="K119" s="26" t="n">
        <v>20</v>
      </c>
      <c r="L119" s="21" t="n">
        <f aca="false">L120</f>
        <v>2100741</v>
      </c>
      <c r="M119" s="21" t="n">
        <f aca="false">M120</f>
        <v>1217536</v>
      </c>
      <c r="N119" s="21" t="n">
        <f aca="false">N120</f>
        <v>866245</v>
      </c>
      <c r="O119" s="21" t="n">
        <v>0</v>
      </c>
      <c r="P119" s="21" t="n">
        <f aca="false">P120</f>
        <v>16960</v>
      </c>
      <c r="Q119" s="21" t="n">
        <v>0</v>
      </c>
      <c r="R119" s="21" t="s">
        <v>31</v>
      </c>
      <c r="S119" s="21" t="s">
        <v>31</v>
      </c>
      <c r="T119" s="17" t="s">
        <v>31</v>
      </c>
    </row>
    <row r="120" customFormat="false" ht="14.35" hidden="false" customHeight="false" outlineLevel="0" collapsed="false">
      <c r="A120" s="36" t="s">
        <v>36</v>
      </c>
      <c r="B120" s="37" t="s">
        <v>252</v>
      </c>
      <c r="C120" s="18" t="s">
        <v>31</v>
      </c>
      <c r="D120" s="18" t="s">
        <v>31</v>
      </c>
      <c r="E120" s="18" t="s">
        <v>31</v>
      </c>
      <c r="F120" s="18" t="s">
        <v>31</v>
      </c>
      <c r="G120" s="18" t="s">
        <v>31</v>
      </c>
      <c r="H120" s="21" t="n">
        <v>522.5</v>
      </c>
      <c r="I120" s="21" t="n">
        <v>461.9</v>
      </c>
      <c r="J120" s="53" t="n">
        <v>46</v>
      </c>
      <c r="K120" s="26" t="n">
        <v>20</v>
      </c>
      <c r="L120" s="21" t="n">
        <v>2100741</v>
      </c>
      <c r="M120" s="21" t="n">
        <f aca="false">M121</f>
        <v>1217536</v>
      </c>
      <c r="N120" s="21" t="n">
        <v>866245</v>
      </c>
      <c r="O120" s="21" t="n">
        <v>0</v>
      </c>
      <c r="P120" s="21" t="n">
        <v>16960</v>
      </c>
      <c r="Q120" s="21" t="n">
        <v>0</v>
      </c>
      <c r="R120" s="21" t="s">
        <v>31</v>
      </c>
      <c r="S120" s="21" t="s">
        <v>31</v>
      </c>
      <c r="T120" s="17" t="s">
        <v>31</v>
      </c>
    </row>
    <row r="121" customFormat="false" ht="14.35" hidden="false" customHeight="false" outlineLevel="0" collapsed="false">
      <c r="A121" s="38" t="s">
        <v>38</v>
      </c>
      <c r="B121" s="39" t="s">
        <v>253</v>
      </c>
      <c r="C121" s="17" t="n">
        <v>1968</v>
      </c>
      <c r="D121" s="17"/>
      <c r="E121" s="40" t="s">
        <v>254</v>
      </c>
      <c r="F121" s="17" t="n">
        <v>2</v>
      </c>
      <c r="G121" s="17" t="n">
        <v>3</v>
      </c>
      <c r="H121" s="21" t="n">
        <v>522.5</v>
      </c>
      <c r="I121" s="21" t="n">
        <v>461.9</v>
      </c>
      <c r="J121" s="21" t="n">
        <v>46</v>
      </c>
      <c r="K121" s="26" t="n">
        <v>20</v>
      </c>
      <c r="L121" s="21" t="n">
        <v>2100741</v>
      </c>
      <c r="M121" s="21" t="n">
        <v>1217536</v>
      </c>
      <c r="N121" s="21" t="n">
        <v>866245</v>
      </c>
      <c r="O121" s="21" t="n">
        <v>0</v>
      </c>
      <c r="P121" s="21" t="n">
        <v>16960</v>
      </c>
      <c r="Q121" s="21"/>
      <c r="R121" s="21" t="n">
        <v>4548.04</v>
      </c>
      <c r="S121" s="21" t="n">
        <v>5840.93</v>
      </c>
      <c r="T121" s="42" t="n">
        <v>42369</v>
      </c>
    </row>
    <row r="122" customFormat="false" ht="14.35" hidden="false" customHeight="false" outlineLevel="0" collapsed="false">
      <c r="A122" s="36" t="s">
        <v>41</v>
      </c>
      <c r="B122" s="37" t="s">
        <v>35</v>
      </c>
      <c r="C122" s="18" t="s">
        <v>31</v>
      </c>
      <c r="D122" s="18" t="s">
        <v>31</v>
      </c>
      <c r="E122" s="18" t="s">
        <v>31</v>
      </c>
      <c r="F122" s="18" t="s">
        <v>31</v>
      </c>
      <c r="G122" s="18" t="s">
        <v>31</v>
      </c>
      <c r="H122" s="21" t="n">
        <v>533.9</v>
      </c>
      <c r="I122" s="21" t="n">
        <v>495</v>
      </c>
      <c r="J122" s="21" t="n">
        <v>285.8</v>
      </c>
      <c r="K122" s="26" t="n">
        <v>21</v>
      </c>
      <c r="L122" s="21" t="n">
        <f aca="false">L123</f>
        <v>3839309.73</v>
      </c>
      <c r="M122" s="21" t="n">
        <f aca="false">M123</f>
        <v>2225167.53</v>
      </c>
      <c r="N122" s="21" t="n">
        <f aca="false">N123</f>
        <v>1583147.16</v>
      </c>
      <c r="O122" s="21" t="n">
        <v>0</v>
      </c>
      <c r="P122" s="21" t="n">
        <f aca="false">P123</f>
        <v>30995.04</v>
      </c>
      <c r="Q122" s="21" t="n">
        <v>0</v>
      </c>
      <c r="R122" s="21" t="s">
        <v>31</v>
      </c>
      <c r="S122" s="21" t="s">
        <v>31</v>
      </c>
      <c r="T122" s="17" t="s">
        <v>31</v>
      </c>
    </row>
    <row r="123" customFormat="false" ht="14.35" hidden="false" customHeight="false" outlineLevel="0" collapsed="false">
      <c r="A123" s="36" t="s">
        <v>43</v>
      </c>
      <c r="B123" s="37" t="s">
        <v>37</v>
      </c>
      <c r="C123" s="18" t="s">
        <v>31</v>
      </c>
      <c r="D123" s="18" t="s">
        <v>31</v>
      </c>
      <c r="E123" s="18" t="s">
        <v>31</v>
      </c>
      <c r="F123" s="18" t="s">
        <v>31</v>
      </c>
      <c r="G123" s="18" t="s">
        <v>31</v>
      </c>
      <c r="H123" s="21" t="n">
        <v>533.9</v>
      </c>
      <c r="I123" s="21" t="n">
        <v>495</v>
      </c>
      <c r="J123" s="21" t="n">
        <v>285.8</v>
      </c>
      <c r="K123" s="26" t="n">
        <v>21</v>
      </c>
      <c r="L123" s="21" t="n">
        <v>3839309.73</v>
      </c>
      <c r="M123" s="21" t="n">
        <v>2225167.53</v>
      </c>
      <c r="N123" s="21" t="n">
        <v>1583147.16</v>
      </c>
      <c r="O123" s="21" t="n">
        <v>0</v>
      </c>
      <c r="P123" s="21" t="n">
        <v>30995.04</v>
      </c>
      <c r="Q123" s="21" t="n">
        <v>0</v>
      </c>
      <c r="R123" s="21" t="s">
        <v>31</v>
      </c>
      <c r="S123" s="21" t="s">
        <v>31</v>
      </c>
      <c r="T123" s="17" t="s">
        <v>31</v>
      </c>
    </row>
    <row r="124" customFormat="false" ht="14.35" hidden="false" customHeight="false" outlineLevel="0" collapsed="false">
      <c r="A124" s="38" t="s">
        <v>255</v>
      </c>
      <c r="B124" s="39" t="s">
        <v>256</v>
      </c>
      <c r="C124" s="17" t="n">
        <v>1976</v>
      </c>
      <c r="D124" s="17"/>
      <c r="E124" s="40" t="s">
        <v>254</v>
      </c>
      <c r="F124" s="17" t="n">
        <v>2</v>
      </c>
      <c r="G124" s="17" t="n">
        <v>2</v>
      </c>
      <c r="H124" s="21" t="n">
        <v>533.9</v>
      </c>
      <c r="I124" s="21" t="n">
        <v>495</v>
      </c>
      <c r="J124" s="21" t="n">
        <v>285.8</v>
      </c>
      <c r="K124" s="26" t="n">
        <v>21</v>
      </c>
      <c r="L124" s="21" t="n">
        <v>3839309.73</v>
      </c>
      <c r="M124" s="21" t="n">
        <v>2225167.53</v>
      </c>
      <c r="N124" s="21" t="n">
        <v>1583147.16</v>
      </c>
      <c r="O124" s="21" t="n">
        <v>0</v>
      </c>
      <c r="P124" s="21" t="n">
        <v>30995.04</v>
      </c>
      <c r="Q124" s="21" t="n">
        <v>0</v>
      </c>
      <c r="R124" s="21" t="n">
        <v>7756.18</v>
      </c>
      <c r="S124" s="21" t="n">
        <v>11302.12</v>
      </c>
      <c r="T124" s="42" t="n">
        <v>42369</v>
      </c>
    </row>
    <row r="125" customFormat="false" ht="14.35" hidden="false" customHeight="false" outlineLevel="0" collapsed="false">
      <c r="A125" s="36" t="s">
        <v>57</v>
      </c>
      <c r="B125" s="37" t="s">
        <v>58</v>
      </c>
      <c r="C125" s="18" t="s">
        <v>31</v>
      </c>
      <c r="D125" s="18" t="s">
        <v>31</v>
      </c>
      <c r="E125" s="18" t="s">
        <v>31</v>
      </c>
      <c r="F125" s="18" t="s">
        <v>31</v>
      </c>
      <c r="G125" s="18" t="s">
        <v>31</v>
      </c>
      <c r="H125" s="21" t="n">
        <v>8481.46</v>
      </c>
      <c r="I125" s="21" t="n">
        <v>7783.4</v>
      </c>
      <c r="J125" s="21" t="n">
        <v>3289.5</v>
      </c>
      <c r="K125" s="26" t="n">
        <v>377</v>
      </c>
      <c r="L125" s="21" t="n">
        <f aca="false">SUM(L129,L126)</f>
        <v>12091538</v>
      </c>
      <c r="M125" s="21" t="n">
        <f aca="false">SUM(M129,M126)</f>
        <v>7007953</v>
      </c>
      <c r="N125" s="21" t="n">
        <f aca="false">SUM(N129,N126)</f>
        <v>4983506.34</v>
      </c>
      <c r="O125" s="21" t="n">
        <f aca="false">SUM(O129,O126)</f>
        <v>0</v>
      </c>
      <c r="P125" s="21" t="n">
        <f aca="false">SUM(P129,P126)</f>
        <v>100078.66</v>
      </c>
      <c r="Q125" s="21" t="n">
        <v>0</v>
      </c>
      <c r="R125" s="21" t="s">
        <v>31</v>
      </c>
      <c r="S125" s="21" t="s">
        <v>31</v>
      </c>
      <c r="T125" s="17" t="s">
        <v>31</v>
      </c>
    </row>
    <row r="126" customFormat="false" ht="14.35" hidden="false" customHeight="false" outlineLevel="0" collapsed="false">
      <c r="A126" s="38" t="s">
        <v>59</v>
      </c>
      <c r="B126" s="37" t="s">
        <v>97</v>
      </c>
      <c r="C126" s="18" t="s">
        <v>31</v>
      </c>
      <c r="D126" s="18" t="s">
        <v>31</v>
      </c>
      <c r="E126" s="18" t="s">
        <v>31</v>
      </c>
      <c r="F126" s="18" t="s">
        <v>31</v>
      </c>
      <c r="G126" s="18" t="s">
        <v>31</v>
      </c>
      <c r="H126" s="21" t="n">
        <f aca="false">SUM(H127:H128)</f>
        <v>3195.76</v>
      </c>
      <c r="I126" s="21" t="n">
        <f aca="false">SUM(I127:I128)</f>
        <v>2994.7</v>
      </c>
      <c r="J126" s="21" t="n">
        <f aca="false">SUM(J127:J128)</f>
        <v>1197.3</v>
      </c>
      <c r="K126" s="21" t="n">
        <f aca="false">SUM(K127:K128)</f>
        <v>170</v>
      </c>
      <c r="L126" s="21" t="n">
        <f aca="false">SUM(L127:L128)</f>
        <v>2828023</v>
      </c>
      <c r="M126" s="21" t="n">
        <f aca="false">SUM(M127:M128)</f>
        <v>1639051</v>
      </c>
      <c r="N126" s="21" t="n">
        <f aca="false">SUM(N127:N128)</f>
        <v>1166141</v>
      </c>
      <c r="O126" s="21" t="n">
        <f aca="false">SUM(O127:O128)</f>
        <v>0</v>
      </c>
      <c r="P126" s="21" t="n">
        <f aca="false">SUM(P127:P128)</f>
        <v>22831</v>
      </c>
      <c r="Q126" s="21" t="n">
        <f aca="false">SUM(Q127:Q128)</f>
        <v>0</v>
      </c>
      <c r="R126" s="21" t="s">
        <v>31</v>
      </c>
      <c r="S126" s="21" t="s">
        <v>31</v>
      </c>
      <c r="T126" s="17" t="s">
        <v>31</v>
      </c>
    </row>
    <row r="127" customFormat="false" ht="14.35" hidden="false" customHeight="false" outlineLevel="0" collapsed="false">
      <c r="A127" s="38" t="s">
        <v>61</v>
      </c>
      <c r="B127" s="39" t="s">
        <v>257</v>
      </c>
      <c r="C127" s="17" t="n">
        <v>1992</v>
      </c>
      <c r="D127" s="17"/>
      <c r="E127" s="40" t="s">
        <v>45</v>
      </c>
      <c r="F127" s="17" t="n">
        <v>3</v>
      </c>
      <c r="G127" s="17" t="n">
        <v>1</v>
      </c>
      <c r="H127" s="21" t="n">
        <v>1385.8</v>
      </c>
      <c r="I127" s="21" t="n">
        <v>1334.7</v>
      </c>
      <c r="J127" s="21" t="n">
        <v>374.9</v>
      </c>
      <c r="K127" s="26" t="n">
        <v>85</v>
      </c>
      <c r="L127" s="21" t="n">
        <f aca="false">'Приложение 2'!C127</f>
        <v>1584300</v>
      </c>
      <c r="M127" s="21" t="n">
        <v>918221</v>
      </c>
      <c r="N127" s="21" t="n">
        <v>653289</v>
      </c>
      <c r="O127" s="21" t="n">
        <v>0</v>
      </c>
      <c r="P127" s="21" t="n">
        <v>12790</v>
      </c>
      <c r="Q127" s="21" t="n">
        <v>0</v>
      </c>
      <c r="R127" s="21" t="n">
        <v>1187.01</v>
      </c>
      <c r="S127" s="21" t="n">
        <v>1635.54</v>
      </c>
      <c r="T127" s="42" t="n">
        <v>42369</v>
      </c>
    </row>
    <row r="128" customFormat="false" ht="14.35" hidden="false" customHeight="false" outlineLevel="0" collapsed="false">
      <c r="A128" s="38" t="s">
        <v>63</v>
      </c>
      <c r="B128" s="39" t="s">
        <v>258</v>
      </c>
      <c r="C128" s="17" t="n">
        <v>1989</v>
      </c>
      <c r="D128" s="17"/>
      <c r="E128" s="40" t="s">
        <v>45</v>
      </c>
      <c r="F128" s="17" t="n">
        <v>4</v>
      </c>
      <c r="G128" s="17" t="n">
        <v>2</v>
      </c>
      <c r="H128" s="21" t="n">
        <v>1809.96</v>
      </c>
      <c r="I128" s="21" t="n">
        <v>1660</v>
      </c>
      <c r="J128" s="21" t="n">
        <v>822.4</v>
      </c>
      <c r="K128" s="26" t="n">
        <v>85</v>
      </c>
      <c r="L128" s="21" t="n">
        <f aca="false">'Приложение 2'!C128</f>
        <v>1243723</v>
      </c>
      <c r="M128" s="21" t="n">
        <v>720830</v>
      </c>
      <c r="N128" s="21" t="n">
        <v>512852</v>
      </c>
      <c r="O128" s="21" t="n">
        <v>0</v>
      </c>
      <c r="P128" s="21" t="n">
        <v>10041</v>
      </c>
      <c r="Q128" s="21" t="n">
        <v>0</v>
      </c>
      <c r="R128" s="21" t="n">
        <v>749.23</v>
      </c>
      <c r="S128" s="21" t="n">
        <v>914.77</v>
      </c>
      <c r="T128" s="42" t="n">
        <v>42369</v>
      </c>
    </row>
    <row r="129" customFormat="false" ht="14.35" hidden="false" customHeight="false" outlineLevel="0" collapsed="false">
      <c r="A129" s="38" t="s">
        <v>88</v>
      </c>
      <c r="B129" s="37" t="s">
        <v>107</v>
      </c>
      <c r="C129" s="18" t="s">
        <v>31</v>
      </c>
      <c r="D129" s="18" t="s">
        <v>31</v>
      </c>
      <c r="E129" s="18" t="s">
        <v>31</v>
      </c>
      <c r="F129" s="17" t="s">
        <v>31</v>
      </c>
      <c r="G129" s="17" t="s">
        <v>31</v>
      </c>
      <c r="H129" s="21" t="n">
        <f aca="false">SUM(H130:H131)</f>
        <v>5285.7</v>
      </c>
      <c r="I129" s="21" t="n">
        <f aca="false">SUM(I130:I131)</f>
        <v>4788.7</v>
      </c>
      <c r="J129" s="21" t="n">
        <f aca="false">SUM(J130:J131)</f>
        <v>2092.2</v>
      </c>
      <c r="K129" s="21" t="n">
        <f aca="false">SUM(K130:K131)</f>
        <v>207</v>
      </c>
      <c r="L129" s="21" t="n">
        <f aca="false">SUM(L130:L131)</f>
        <v>9263515</v>
      </c>
      <c r="M129" s="21" t="n">
        <f aca="false">SUM(M130:M131)</f>
        <v>5368902</v>
      </c>
      <c r="N129" s="21" t="n">
        <f aca="false">SUM(N130:N131)</f>
        <v>3817365.34</v>
      </c>
      <c r="O129" s="21" t="n">
        <f aca="false">SUM(O130:O131)</f>
        <v>0</v>
      </c>
      <c r="P129" s="21" t="n">
        <f aca="false">SUM(P130:P131)</f>
        <v>77247.66</v>
      </c>
      <c r="Q129" s="21" t="n">
        <v>0</v>
      </c>
      <c r="R129" s="21" t="s">
        <v>31</v>
      </c>
      <c r="S129" s="21" t="s">
        <v>31</v>
      </c>
      <c r="T129" s="17" t="s">
        <v>31</v>
      </c>
    </row>
    <row r="130" customFormat="false" ht="14.35" hidden="false" customHeight="false" outlineLevel="0" collapsed="false">
      <c r="A130" s="38" t="s">
        <v>90</v>
      </c>
      <c r="B130" s="39" t="s">
        <v>259</v>
      </c>
      <c r="C130" s="17" t="n">
        <v>1989</v>
      </c>
      <c r="D130" s="17"/>
      <c r="E130" s="40" t="s">
        <v>260</v>
      </c>
      <c r="F130" s="17" t="n">
        <v>4</v>
      </c>
      <c r="G130" s="17" t="n">
        <v>2</v>
      </c>
      <c r="H130" s="21" t="n">
        <v>1821.2</v>
      </c>
      <c r="I130" s="21" t="n">
        <v>1657.4</v>
      </c>
      <c r="J130" s="21" t="n">
        <v>989.1</v>
      </c>
      <c r="K130" s="26" t="n">
        <v>71</v>
      </c>
      <c r="L130" s="21" t="n">
        <f aca="false">'Приложение 2'!C130</f>
        <v>3036300</v>
      </c>
      <c r="M130" s="21" t="n">
        <v>1759764</v>
      </c>
      <c r="N130" s="21" t="n">
        <v>1249560.34</v>
      </c>
      <c r="O130" s="21" t="n">
        <v>0</v>
      </c>
      <c r="P130" s="21" t="n">
        <v>26975.66</v>
      </c>
      <c r="Q130" s="21" t="n">
        <v>0</v>
      </c>
      <c r="R130" s="21" t="n">
        <v>1831.97</v>
      </c>
      <c r="S130" s="21" t="n">
        <v>2015.97</v>
      </c>
      <c r="T130" s="42" t="n">
        <v>42369</v>
      </c>
    </row>
    <row r="131" customFormat="false" ht="14.35" hidden="false" customHeight="false" outlineLevel="0" collapsed="false">
      <c r="A131" s="38" t="s">
        <v>261</v>
      </c>
      <c r="B131" s="39" t="s">
        <v>262</v>
      </c>
      <c r="C131" s="17" t="n">
        <v>1980</v>
      </c>
      <c r="D131" s="17"/>
      <c r="E131" s="40" t="s">
        <v>260</v>
      </c>
      <c r="F131" s="17" t="n">
        <v>4</v>
      </c>
      <c r="G131" s="17" t="n">
        <v>4</v>
      </c>
      <c r="H131" s="21" t="n">
        <v>3464.5</v>
      </c>
      <c r="I131" s="21" t="n">
        <v>3131.3</v>
      </c>
      <c r="J131" s="21" t="n">
        <v>1103.1</v>
      </c>
      <c r="K131" s="26" t="n">
        <v>136</v>
      </c>
      <c r="L131" s="21" t="n">
        <f aca="false">'Приложение 2'!C131</f>
        <v>6227215</v>
      </c>
      <c r="M131" s="21" t="n">
        <v>3609138</v>
      </c>
      <c r="N131" s="21" t="n">
        <v>2567805</v>
      </c>
      <c r="O131" s="21" t="n">
        <v>0</v>
      </c>
      <c r="P131" s="21" t="n">
        <v>50272</v>
      </c>
      <c r="Q131" s="21" t="n">
        <v>0</v>
      </c>
      <c r="R131" s="21" t="n">
        <v>1988.7</v>
      </c>
      <c r="S131" s="21" t="n">
        <v>2235.27</v>
      </c>
      <c r="T131" s="42" t="n">
        <v>42369</v>
      </c>
    </row>
    <row r="132" customFormat="false" ht="14.35" hidden="false" customHeight="false" outlineLevel="0" collapsed="false">
      <c r="A132" s="36" t="s">
        <v>130</v>
      </c>
      <c r="B132" s="37" t="s">
        <v>215</v>
      </c>
      <c r="C132" s="18" t="s">
        <v>31</v>
      </c>
      <c r="D132" s="18" t="s">
        <v>31</v>
      </c>
      <c r="E132" s="18" t="s">
        <v>31</v>
      </c>
      <c r="F132" s="18" t="s">
        <v>31</v>
      </c>
      <c r="G132" s="18" t="s">
        <v>31</v>
      </c>
      <c r="H132" s="21" t="n">
        <v>1660</v>
      </c>
      <c r="I132" s="21" t="n">
        <v>1460.6</v>
      </c>
      <c r="J132" s="21" t="n">
        <v>1073.8</v>
      </c>
      <c r="K132" s="26" t="n">
        <v>66</v>
      </c>
      <c r="L132" s="21" t="n">
        <f aca="false">L133</f>
        <v>6824304.69</v>
      </c>
      <c r="M132" s="21" t="n">
        <f aca="false">M133</f>
        <v>3955197.88</v>
      </c>
      <c r="N132" s="21" t="n">
        <f aca="false">N133</f>
        <v>2814014.47</v>
      </c>
      <c r="O132" s="21" t="n">
        <v>0</v>
      </c>
      <c r="P132" s="21" t="n">
        <f aca="false">P133</f>
        <v>55092.34</v>
      </c>
      <c r="Q132" s="21" t="n">
        <v>0</v>
      </c>
      <c r="R132" s="21" t="s">
        <v>31</v>
      </c>
      <c r="S132" s="21" t="s">
        <v>31</v>
      </c>
      <c r="T132" s="17" t="s">
        <v>31</v>
      </c>
    </row>
    <row r="133" customFormat="false" ht="14.35" hidden="false" customHeight="false" outlineLevel="0" collapsed="false">
      <c r="A133" s="36" t="s">
        <v>132</v>
      </c>
      <c r="B133" s="37" t="s">
        <v>217</v>
      </c>
      <c r="C133" s="18" t="s">
        <v>31</v>
      </c>
      <c r="D133" s="18" t="s">
        <v>31</v>
      </c>
      <c r="E133" s="18" t="s">
        <v>31</v>
      </c>
      <c r="F133" s="18" t="s">
        <v>31</v>
      </c>
      <c r="G133" s="18" t="s">
        <v>31</v>
      </c>
      <c r="H133" s="21" t="n">
        <f aca="false">SUM(H134:H135)</f>
        <v>1660</v>
      </c>
      <c r="I133" s="21" t="n">
        <f aca="false">SUM(I134:I135)</f>
        <v>1460.6</v>
      </c>
      <c r="J133" s="21" t="n">
        <f aca="false">SUM(J134:J135)</f>
        <v>1073.8</v>
      </c>
      <c r="K133" s="26" t="n">
        <f aca="false">SUM(K134:K135)</f>
        <v>66</v>
      </c>
      <c r="L133" s="21" t="n">
        <f aca="false">SUM(L134:L135)</f>
        <v>6824304.69</v>
      </c>
      <c r="M133" s="21" t="n">
        <f aca="false">SUM(M134:M135)</f>
        <v>3955197.88</v>
      </c>
      <c r="N133" s="21" t="n">
        <f aca="false">SUM(N134:N135)</f>
        <v>2814014.47</v>
      </c>
      <c r="O133" s="21" t="n">
        <v>0</v>
      </c>
      <c r="P133" s="21" t="n">
        <f aca="false">SUM(P134:P135)</f>
        <v>55092.34</v>
      </c>
      <c r="Q133" s="21" t="n">
        <v>0</v>
      </c>
      <c r="R133" s="21" t="s">
        <v>31</v>
      </c>
      <c r="S133" s="21" t="s">
        <v>31</v>
      </c>
      <c r="T133" s="17" t="s">
        <v>31</v>
      </c>
    </row>
    <row r="134" customFormat="false" ht="14.35" hidden="false" customHeight="false" outlineLevel="0" collapsed="false">
      <c r="A134" s="38" t="s">
        <v>134</v>
      </c>
      <c r="B134" s="39" t="s">
        <v>263</v>
      </c>
      <c r="C134" s="17" t="n">
        <v>1983</v>
      </c>
      <c r="D134" s="17"/>
      <c r="E134" s="40" t="s">
        <v>254</v>
      </c>
      <c r="F134" s="17" t="n">
        <v>2</v>
      </c>
      <c r="G134" s="17" t="n">
        <v>3</v>
      </c>
      <c r="H134" s="21" t="n">
        <v>824</v>
      </c>
      <c r="I134" s="21" t="n">
        <v>725.7</v>
      </c>
      <c r="J134" s="21" t="n">
        <v>596</v>
      </c>
      <c r="K134" s="26" t="n">
        <v>29</v>
      </c>
      <c r="L134" s="21" t="n">
        <v>5691346.69</v>
      </c>
      <c r="M134" s="21" t="n">
        <v>3298562.88</v>
      </c>
      <c r="N134" s="21" t="n">
        <v>2346837.47</v>
      </c>
      <c r="O134" s="21" t="n">
        <v>0</v>
      </c>
      <c r="P134" s="21" t="n">
        <v>45946.34</v>
      </c>
      <c r="Q134" s="21" t="n">
        <v>0</v>
      </c>
      <c r="R134" s="21" t="n">
        <v>7842.56</v>
      </c>
      <c r="S134" s="21" t="n">
        <v>10846.63</v>
      </c>
      <c r="T134" s="42" t="n">
        <v>42369</v>
      </c>
    </row>
    <row r="135" customFormat="false" ht="14.35" hidden="false" customHeight="false" outlineLevel="0" collapsed="false">
      <c r="A135" s="38" t="s">
        <v>136</v>
      </c>
      <c r="B135" s="39" t="s">
        <v>264</v>
      </c>
      <c r="C135" s="17" t="n">
        <v>1989</v>
      </c>
      <c r="D135" s="17"/>
      <c r="E135" s="40" t="s">
        <v>254</v>
      </c>
      <c r="F135" s="17" t="n">
        <v>2</v>
      </c>
      <c r="G135" s="17" t="n">
        <v>3</v>
      </c>
      <c r="H135" s="21" t="n">
        <v>836</v>
      </c>
      <c r="I135" s="21" t="n">
        <v>734.9</v>
      </c>
      <c r="J135" s="21" t="n">
        <v>477.8</v>
      </c>
      <c r="K135" s="26" t="n">
        <v>37</v>
      </c>
      <c r="L135" s="21" t="n">
        <v>1132958</v>
      </c>
      <c r="M135" s="21" t="n">
        <v>656635</v>
      </c>
      <c r="N135" s="21" t="n">
        <v>467177</v>
      </c>
      <c r="O135" s="21" t="n">
        <v>0</v>
      </c>
      <c r="P135" s="21" t="n">
        <v>9146</v>
      </c>
      <c r="Q135" s="21" t="n">
        <v>0</v>
      </c>
      <c r="R135" s="21" t="n">
        <v>1541.65</v>
      </c>
      <c r="S135" s="21" t="n">
        <v>2110.57</v>
      </c>
      <c r="T135" s="42" t="n">
        <v>42369</v>
      </c>
    </row>
    <row r="136" customFormat="false" ht="14.35" hidden="false" customHeight="false" outlineLevel="0" collapsed="false">
      <c r="A136" s="36" t="s">
        <v>152</v>
      </c>
      <c r="B136" s="37" t="s">
        <v>237</v>
      </c>
      <c r="C136" s="18" t="s">
        <v>31</v>
      </c>
      <c r="D136" s="18" t="s">
        <v>31</v>
      </c>
      <c r="E136" s="18" t="s">
        <v>31</v>
      </c>
      <c r="F136" s="18" t="s">
        <v>31</v>
      </c>
      <c r="G136" s="18" t="s">
        <v>31</v>
      </c>
      <c r="H136" s="21" t="n">
        <v>544.2</v>
      </c>
      <c r="I136" s="21" t="n">
        <v>502.1</v>
      </c>
      <c r="J136" s="21" t="n">
        <v>335.2</v>
      </c>
      <c r="K136" s="26" t="n">
        <v>16</v>
      </c>
      <c r="L136" s="21" t="n">
        <v>3096624</v>
      </c>
      <c r="M136" s="21" t="n">
        <v>1794726</v>
      </c>
      <c r="N136" s="21" t="n">
        <v>1276899</v>
      </c>
      <c r="O136" s="21" t="n">
        <v>0</v>
      </c>
      <c r="P136" s="21" t="n">
        <v>24999</v>
      </c>
      <c r="Q136" s="21" t="n">
        <v>0</v>
      </c>
      <c r="R136" s="21" t="s">
        <v>31</v>
      </c>
      <c r="S136" s="21" t="s">
        <v>31</v>
      </c>
      <c r="T136" s="17" t="s">
        <v>31</v>
      </c>
    </row>
    <row r="137" s="52" customFormat="true" ht="14.35" hidden="false" customHeight="false" outlineLevel="0" collapsed="false">
      <c r="A137" s="36" t="s">
        <v>154</v>
      </c>
      <c r="B137" s="54" t="s">
        <v>243</v>
      </c>
      <c r="C137" s="55" t="s">
        <v>31</v>
      </c>
      <c r="D137" s="55" t="s">
        <v>31</v>
      </c>
      <c r="E137" s="55" t="s">
        <v>31</v>
      </c>
      <c r="F137" s="55" t="s">
        <v>31</v>
      </c>
      <c r="G137" s="55" t="s">
        <v>31</v>
      </c>
      <c r="H137" s="49" t="n">
        <v>544.2</v>
      </c>
      <c r="I137" s="49" t="n">
        <v>502.1</v>
      </c>
      <c r="J137" s="21" t="n">
        <v>335.2</v>
      </c>
      <c r="K137" s="50" t="n">
        <v>16</v>
      </c>
      <c r="L137" s="49" t="n">
        <v>3096624</v>
      </c>
      <c r="M137" s="49" t="n">
        <v>1794726</v>
      </c>
      <c r="N137" s="49" t="n">
        <v>1276899</v>
      </c>
      <c r="O137" s="49" t="n">
        <v>0</v>
      </c>
      <c r="P137" s="49" t="n">
        <v>24999</v>
      </c>
      <c r="Q137" s="49" t="n">
        <v>0</v>
      </c>
      <c r="R137" s="49" t="s">
        <v>31</v>
      </c>
      <c r="S137" s="21" t="s">
        <v>31</v>
      </c>
      <c r="T137" s="47" t="s">
        <v>31</v>
      </c>
    </row>
    <row r="138" customFormat="false" ht="14.35" hidden="false" customHeight="false" outlineLevel="0" collapsed="false">
      <c r="A138" s="38" t="s">
        <v>265</v>
      </c>
      <c r="B138" s="39" t="s">
        <v>266</v>
      </c>
      <c r="C138" s="17" t="n">
        <v>1961</v>
      </c>
      <c r="D138" s="17"/>
      <c r="E138" s="40" t="s">
        <v>254</v>
      </c>
      <c r="F138" s="17" t="n">
        <v>2</v>
      </c>
      <c r="G138" s="17" t="n">
        <v>2</v>
      </c>
      <c r="H138" s="21" t="n">
        <v>544.2</v>
      </c>
      <c r="I138" s="21" t="n">
        <v>502.1</v>
      </c>
      <c r="J138" s="21" t="n">
        <v>335.2</v>
      </c>
      <c r="K138" s="26" t="n">
        <v>16</v>
      </c>
      <c r="L138" s="21" t="n">
        <v>3096624</v>
      </c>
      <c r="M138" s="21" t="n">
        <v>1794726</v>
      </c>
      <c r="N138" s="21" t="n">
        <v>1276899</v>
      </c>
      <c r="O138" s="21" t="n">
        <v>0</v>
      </c>
      <c r="P138" s="21" t="n">
        <v>24999</v>
      </c>
      <c r="Q138" s="21" t="n">
        <v>0</v>
      </c>
      <c r="R138" s="21" t="n">
        <v>6167.35</v>
      </c>
      <c r="S138" s="21" t="n">
        <v>6673.45</v>
      </c>
      <c r="T138" s="42" t="n">
        <v>42369</v>
      </c>
    </row>
    <row r="139" customFormat="false" ht="14.35" hidden="false" customHeight="false" outlineLevel="0" collapsed="false">
      <c r="A139" s="18" t="s">
        <v>267</v>
      </c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</row>
    <row r="140" customFormat="false" ht="14.35" hidden="false" customHeight="false" outlineLevel="0" collapsed="false">
      <c r="A140" s="33" t="s">
        <v>33</v>
      </c>
      <c r="B140" s="34"/>
      <c r="C140" s="18" t="s">
        <v>31</v>
      </c>
      <c r="D140" s="18" t="s">
        <v>31</v>
      </c>
      <c r="E140" s="18" t="s">
        <v>31</v>
      </c>
      <c r="F140" s="18" t="s">
        <v>31</v>
      </c>
      <c r="G140" s="18" t="s">
        <v>31</v>
      </c>
      <c r="H140" s="21" t="n">
        <f aca="false">H141+H144+H156+H166+H224+H240+H230+H252+H344+H353+H360+H367+H382</f>
        <v>549552.95</v>
      </c>
      <c r="I140" s="21" t="n">
        <f aca="false">I141+I144+I156+I166+I224+I240+I230+I252+I344+I353+I360+I367+I382</f>
        <v>489660.2722</v>
      </c>
      <c r="J140" s="56" t="n">
        <f aca="false">J141+J144+J156+J166+J224+J240+J230+J252+J344+J353+J360+J367+J382</f>
        <v>446267.09</v>
      </c>
      <c r="K140" s="26" t="n">
        <f aca="false">K141+K144+K156+K166+K224+K240+K230+K252+K344+K353+K360+K367+K382</f>
        <v>30522</v>
      </c>
      <c r="L140" s="21" t="n">
        <f aca="false">L141+L144+L156+L166+L224+L240+L230+L252+L344+L353+L360+L367+L382</f>
        <v>541664200.73</v>
      </c>
      <c r="M140" s="21" t="n">
        <f aca="false">M141+M144+M156+M166+M224+M240+M230+M252+M344+M353+M360+M367+M382</f>
        <v>0</v>
      </c>
      <c r="N140" s="21" t="n">
        <f aca="false">N141+N144+N156+N166+N224+N240+N230+N252+N344+N353+N360+N367+N382</f>
        <v>402185243.09226</v>
      </c>
      <c r="O140" s="21" t="n">
        <f aca="false">O141+O144+O156+O166+O224+O240+O230+O252+O344+O353+O360+O367+O382</f>
        <v>12919048.66</v>
      </c>
      <c r="P140" s="21" t="n">
        <f aca="false">P141+P144+P156+P166+P224+P240+P230+P252+P344+P353+P360+P367+P382</f>
        <v>126149939.06774</v>
      </c>
      <c r="Q140" s="21" t="n">
        <f aca="false">Q141+Q144+Q156+Q166+Q224+Q240+Q230+Q252+Q344+Q353+Q360+Q367+Q382</f>
        <v>409969.91</v>
      </c>
      <c r="R140" s="21" t="s">
        <v>31</v>
      </c>
      <c r="S140" s="21" t="s">
        <v>31</v>
      </c>
      <c r="T140" s="17" t="s">
        <v>31</v>
      </c>
      <c r="U140" s="2"/>
    </row>
    <row r="141" customFormat="false" ht="14.35" hidden="false" customHeight="false" outlineLevel="0" collapsed="false">
      <c r="A141" s="17" t="n">
        <v>1</v>
      </c>
      <c r="B141" s="39" t="s">
        <v>35</v>
      </c>
      <c r="C141" s="18" t="s">
        <v>31</v>
      </c>
      <c r="D141" s="18" t="s">
        <v>31</v>
      </c>
      <c r="E141" s="18" t="s">
        <v>31</v>
      </c>
      <c r="F141" s="18" t="s">
        <v>31</v>
      </c>
      <c r="G141" s="18" t="s">
        <v>31</v>
      </c>
      <c r="H141" s="21" t="n">
        <f aca="false">H142</f>
        <v>526.3</v>
      </c>
      <c r="I141" s="21" t="n">
        <f aca="false">I142</f>
        <v>484</v>
      </c>
      <c r="J141" s="21" t="n">
        <f aca="false">J142</f>
        <v>90.8</v>
      </c>
      <c r="K141" s="26" t="n">
        <f aca="false">K142</f>
        <v>36</v>
      </c>
      <c r="L141" s="21" t="n">
        <f aca="false">L142</f>
        <v>2585736</v>
      </c>
      <c r="M141" s="21" t="n">
        <f aca="false">M142</f>
        <v>0</v>
      </c>
      <c r="N141" s="21" t="n">
        <f aca="false">N142</f>
        <v>932371.94</v>
      </c>
      <c r="O141" s="21" t="n">
        <f aca="false">O142</f>
        <v>1012364</v>
      </c>
      <c r="P141" s="21" t="n">
        <f aca="false">P142</f>
        <v>641000.06</v>
      </c>
      <c r="Q141" s="21" t="n">
        <f aca="false">Q142</f>
        <v>0</v>
      </c>
      <c r="R141" s="21" t="s">
        <v>31</v>
      </c>
      <c r="S141" s="21" t="s">
        <v>31</v>
      </c>
      <c r="T141" s="17" t="s">
        <v>31</v>
      </c>
    </row>
    <row r="142" customFormat="false" ht="14.35" hidden="false" customHeight="false" outlineLevel="0" collapsed="false">
      <c r="A142" s="38" t="s">
        <v>36</v>
      </c>
      <c r="B142" s="37" t="s">
        <v>37</v>
      </c>
      <c r="C142" s="18" t="s">
        <v>31</v>
      </c>
      <c r="D142" s="18" t="s">
        <v>31</v>
      </c>
      <c r="E142" s="18" t="s">
        <v>31</v>
      </c>
      <c r="F142" s="18" t="s">
        <v>31</v>
      </c>
      <c r="G142" s="18" t="s">
        <v>31</v>
      </c>
      <c r="H142" s="21" t="n">
        <f aca="false">SUM(H143:H143)</f>
        <v>526.3</v>
      </c>
      <c r="I142" s="21" t="n">
        <f aca="false">SUM(I143:I143)</f>
        <v>484</v>
      </c>
      <c r="J142" s="21" t="n">
        <f aca="false">SUM(J143:J143)</f>
        <v>90.8</v>
      </c>
      <c r="K142" s="26" t="n">
        <f aca="false">SUM(K143:K143)</f>
        <v>36</v>
      </c>
      <c r="L142" s="21" t="n">
        <f aca="false">SUM(L143:L143)</f>
        <v>2585736</v>
      </c>
      <c r="M142" s="21" t="n">
        <f aca="false">SUM(M143:M143)</f>
        <v>0</v>
      </c>
      <c r="N142" s="21" t="n">
        <f aca="false">SUM(N143:N143)</f>
        <v>932371.94</v>
      </c>
      <c r="O142" s="21" t="n">
        <f aca="false">SUM(O143:O143)</f>
        <v>1012364</v>
      </c>
      <c r="P142" s="21" t="n">
        <f aca="false">SUM(P143:P143)</f>
        <v>641000.06</v>
      </c>
      <c r="Q142" s="21" t="n">
        <f aca="false">SUM(Q143:Q143)</f>
        <v>0</v>
      </c>
      <c r="R142" s="21" t="s">
        <v>31</v>
      </c>
      <c r="S142" s="21" t="s">
        <v>31</v>
      </c>
      <c r="T142" s="17" t="s">
        <v>31</v>
      </c>
    </row>
    <row r="143" s="57" customFormat="true" ht="14.35" hidden="false" customHeight="false" outlineLevel="0" collapsed="false">
      <c r="A143" s="38" t="s">
        <v>38</v>
      </c>
      <c r="B143" s="39" t="s">
        <v>268</v>
      </c>
      <c r="C143" s="17" t="n">
        <v>1975</v>
      </c>
      <c r="D143" s="17" t="n">
        <v>2007</v>
      </c>
      <c r="E143" s="40" t="s">
        <v>40</v>
      </c>
      <c r="F143" s="17" t="n">
        <v>2</v>
      </c>
      <c r="G143" s="17" t="n">
        <v>2</v>
      </c>
      <c r="H143" s="21" t="n">
        <v>526.3</v>
      </c>
      <c r="I143" s="21" t="n">
        <v>484</v>
      </c>
      <c r="J143" s="21" t="n">
        <v>90.8</v>
      </c>
      <c r="K143" s="26" t="n">
        <v>36</v>
      </c>
      <c r="L143" s="21" t="n">
        <f aca="false">'Приложение 2'!C143</f>
        <v>2585736</v>
      </c>
      <c r="M143" s="21" t="n">
        <v>0</v>
      </c>
      <c r="N143" s="21" t="n">
        <v>932371.94</v>
      </c>
      <c r="O143" s="21" t="n">
        <v>1012364</v>
      </c>
      <c r="P143" s="21" t="n">
        <f aca="false">L143-N143-O143</f>
        <v>641000.06</v>
      </c>
      <c r="Q143" s="21" t="n">
        <v>0</v>
      </c>
      <c r="R143" s="21" t="n">
        <f aca="false">L143/I143</f>
        <v>5342.42975206612</v>
      </c>
      <c r="S143" s="21" t="n">
        <f aca="false">L143/I143</f>
        <v>5342.42975206612</v>
      </c>
      <c r="T143" s="42" t="n">
        <v>42369</v>
      </c>
    </row>
    <row r="144" customFormat="false" ht="14.35" hidden="false" customHeight="false" outlineLevel="0" collapsed="false">
      <c r="A144" s="17" t="n">
        <v>2</v>
      </c>
      <c r="B144" s="39" t="s">
        <v>42</v>
      </c>
      <c r="C144" s="18" t="s">
        <v>31</v>
      </c>
      <c r="D144" s="18" t="s">
        <v>31</v>
      </c>
      <c r="E144" s="18" t="s">
        <v>31</v>
      </c>
      <c r="F144" s="18" t="s">
        <v>31</v>
      </c>
      <c r="G144" s="18" t="s">
        <v>31</v>
      </c>
      <c r="H144" s="21" t="n">
        <f aca="false">H145</f>
        <v>34309.5</v>
      </c>
      <c r="I144" s="21" t="n">
        <f aca="false">I145</f>
        <v>32392</v>
      </c>
      <c r="J144" s="35" t="n">
        <f aca="false">J145</f>
        <v>17960.6</v>
      </c>
      <c r="K144" s="26" t="n">
        <f aca="false">K145</f>
        <v>2100</v>
      </c>
      <c r="L144" s="21" t="n">
        <f aca="false">L145</f>
        <v>44145727.25</v>
      </c>
      <c r="M144" s="21" t="n">
        <f aca="false">M145</f>
        <v>0</v>
      </c>
      <c r="N144" s="21" t="n">
        <f aca="false">N145</f>
        <v>32200629.29</v>
      </c>
      <c r="O144" s="21" t="n">
        <f aca="false">O145</f>
        <v>0</v>
      </c>
      <c r="P144" s="21" t="n">
        <f aca="false">P145</f>
        <v>11945097.96</v>
      </c>
      <c r="Q144" s="21" t="n">
        <f aca="false">Q145</f>
        <v>0</v>
      </c>
      <c r="R144" s="21" t="s">
        <v>31</v>
      </c>
      <c r="S144" s="21" t="s">
        <v>31</v>
      </c>
      <c r="T144" s="17" t="s">
        <v>31</v>
      </c>
    </row>
    <row r="145" customFormat="false" ht="14.35" hidden="false" customHeight="false" outlineLevel="0" collapsed="false">
      <c r="A145" s="38" t="s">
        <v>43</v>
      </c>
      <c r="B145" s="37" t="s">
        <v>42</v>
      </c>
      <c r="C145" s="18" t="s">
        <v>31</v>
      </c>
      <c r="D145" s="18" t="s">
        <v>31</v>
      </c>
      <c r="E145" s="18" t="s">
        <v>31</v>
      </c>
      <c r="F145" s="18" t="s">
        <v>31</v>
      </c>
      <c r="G145" s="18" t="s">
        <v>31</v>
      </c>
      <c r="H145" s="21" t="n">
        <f aca="false">SUM(H146:H155)</f>
        <v>34309.5</v>
      </c>
      <c r="I145" s="21" t="n">
        <f aca="false">SUM(I146:I155)</f>
        <v>32392</v>
      </c>
      <c r="J145" s="35" t="n">
        <f aca="false">SUM(J146:J155)</f>
        <v>17960.6</v>
      </c>
      <c r="K145" s="26" t="n">
        <f aca="false">SUM(K146:K155)</f>
        <v>2100</v>
      </c>
      <c r="L145" s="21" t="n">
        <f aca="false">SUM(L146:L155)</f>
        <v>44145727.25</v>
      </c>
      <c r="M145" s="21" t="n">
        <f aca="false">SUM(M146:M155)</f>
        <v>0</v>
      </c>
      <c r="N145" s="21" t="n">
        <f aca="false">SUM(N146:N155)</f>
        <v>32200629.29</v>
      </c>
      <c r="O145" s="21" t="n">
        <f aca="false">SUM(O146:O155)</f>
        <v>0</v>
      </c>
      <c r="P145" s="21" t="n">
        <f aca="false">SUM(P146:P155)</f>
        <v>11945097.96</v>
      </c>
      <c r="Q145" s="21" t="n">
        <f aca="false">SUM(Q146:Q155)</f>
        <v>0</v>
      </c>
      <c r="R145" s="21" t="s">
        <v>31</v>
      </c>
      <c r="S145" s="21" t="s">
        <v>31</v>
      </c>
      <c r="T145" s="17" t="s">
        <v>31</v>
      </c>
    </row>
    <row r="146" customFormat="false" ht="14.35" hidden="false" customHeight="false" outlineLevel="0" collapsed="false">
      <c r="A146" s="38" t="s">
        <v>255</v>
      </c>
      <c r="B146" s="39" t="s">
        <v>269</v>
      </c>
      <c r="C146" s="17" t="n">
        <v>1963</v>
      </c>
      <c r="D146" s="17" t="n">
        <v>2007</v>
      </c>
      <c r="E146" s="40" t="s">
        <v>45</v>
      </c>
      <c r="F146" s="17" t="n">
        <v>4</v>
      </c>
      <c r="G146" s="17" t="n">
        <v>4</v>
      </c>
      <c r="H146" s="21" t="n">
        <v>3009.3</v>
      </c>
      <c r="I146" s="21" t="n">
        <v>2710.2</v>
      </c>
      <c r="J146" s="21" t="n">
        <v>153.2</v>
      </c>
      <c r="K146" s="26" t="n">
        <v>180</v>
      </c>
      <c r="L146" s="21" t="n">
        <f aca="false">'Приложение 2'!C146</f>
        <v>1772543</v>
      </c>
      <c r="M146" s="21" t="n">
        <v>0</v>
      </c>
      <c r="N146" s="21" t="n">
        <v>1536885.9</v>
      </c>
      <c r="O146" s="21" t="n">
        <v>0</v>
      </c>
      <c r="P146" s="21" t="n">
        <f aca="false">L146-N146</f>
        <v>235657.1</v>
      </c>
      <c r="Q146" s="21" t="n">
        <v>0</v>
      </c>
      <c r="R146" s="21" t="n">
        <f aca="false">L146/H146</f>
        <v>589.021699398531</v>
      </c>
      <c r="S146" s="21" t="n">
        <f aca="false">R146</f>
        <v>589.021699398531</v>
      </c>
      <c r="T146" s="42" t="n">
        <v>42369</v>
      </c>
    </row>
    <row r="147" customFormat="false" ht="14.35" hidden="false" customHeight="false" outlineLevel="0" collapsed="false">
      <c r="A147" s="38" t="s">
        <v>270</v>
      </c>
      <c r="B147" s="39" t="s">
        <v>44</v>
      </c>
      <c r="C147" s="17" t="n">
        <v>1967</v>
      </c>
      <c r="D147" s="17" t="n">
        <v>1967</v>
      </c>
      <c r="E147" s="40" t="s">
        <v>45</v>
      </c>
      <c r="F147" s="17" t="n">
        <v>4</v>
      </c>
      <c r="G147" s="17" t="n">
        <v>6</v>
      </c>
      <c r="H147" s="21" t="n">
        <v>4392.2</v>
      </c>
      <c r="I147" s="21" t="n">
        <v>4068.8</v>
      </c>
      <c r="J147" s="21" t="n">
        <v>1817.9</v>
      </c>
      <c r="K147" s="26" t="n">
        <v>288</v>
      </c>
      <c r="L147" s="21" t="n">
        <f aca="false">'Приложение 2'!C147</f>
        <v>9615214</v>
      </c>
      <c r="M147" s="21" t="n">
        <v>0</v>
      </c>
      <c r="N147" s="21" t="n">
        <v>7723487.89</v>
      </c>
      <c r="O147" s="21" t="n">
        <v>0</v>
      </c>
      <c r="P147" s="21" t="n">
        <f aca="false">L147-N147</f>
        <v>1891726.11</v>
      </c>
      <c r="Q147" s="21" t="n">
        <v>0</v>
      </c>
      <c r="R147" s="21" t="n">
        <f aca="false">L147/H147</f>
        <v>2189.15668685397</v>
      </c>
      <c r="S147" s="21" t="n">
        <f aca="false">R147</f>
        <v>2189.15668685397</v>
      </c>
      <c r="T147" s="42" t="n">
        <v>42369</v>
      </c>
    </row>
    <row r="148" customFormat="false" ht="14.35" hidden="false" customHeight="false" outlineLevel="0" collapsed="false">
      <c r="A148" s="38" t="s">
        <v>271</v>
      </c>
      <c r="B148" s="39" t="s">
        <v>272</v>
      </c>
      <c r="C148" s="17" t="n">
        <v>1969</v>
      </c>
      <c r="D148" s="17" t="n">
        <v>2005</v>
      </c>
      <c r="E148" s="40" t="s">
        <v>45</v>
      </c>
      <c r="F148" s="17" t="n">
        <v>4</v>
      </c>
      <c r="G148" s="17" t="n">
        <v>4</v>
      </c>
      <c r="H148" s="21" t="n">
        <v>3426</v>
      </c>
      <c r="I148" s="21" t="n">
        <v>3136.1</v>
      </c>
      <c r="J148" s="21" t="n">
        <f aca="false">I148</f>
        <v>3136.1</v>
      </c>
      <c r="K148" s="26" t="n">
        <v>192</v>
      </c>
      <c r="L148" s="21" t="n">
        <f aca="false">'Приложение 2'!C148</f>
        <v>345375</v>
      </c>
      <c r="M148" s="21" t="n">
        <v>0</v>
      </c>
      <c r="N148" s="21" t="n">
        <v>147321.12</v>
      </c>
      <c r="O148" s="21" t="n">
        <v>0</v>
      </c>
      <c r="P148" s="21" t="n">
        <f aca="false">L148-N148</f>
        <v>198053.88</v>
      </c>
      <c r="Q148" s="21" t="n">
        <v>0</v>
      </c>
      <c r="R148" s="21" t="n">
        <f aca="false">L148/H148</f>
        <v>100.809982486865</v>
      </c>
      <c r="S148" s="21" t="n">
        <f aca="false">R148</f>
        <v>100.809982486865</v>
      </c>
      <c r="T148" s="42" t="n">
        <v>42369</v>
      </c>
    </row>
    <row r="149" customFormat="false" ht="14.35" hidden="false" customHeight="false" outlineLevel="0" collapsed="false">
      <c r="A149" s="38" t="s">
        <v>273</v>
      </c>
      <c r="B149" s="39" t="s">
        <v>47</v>
      </c>
      <c r="C149" s="17" t="n">
        <v>1969</v>
      </c>
      <c r="D149" s="17" t="n">
        <v>2011</v>
      </c>
      <c r="E149" s="40" t="s">
        <v>45</v>
      </c>
      <c r="F149" s="17" t="n">
        <v>4</v>
      </c>
      <c r="G149" s="17" t="n">
        <v>4</v>
      </c>
      <c r="H149" s="21" t="n">
        <v>3598.4</v>
      </c>
      <c r="I149" s="21" t="n">
        <v>3330.7</v>
      </c>
      <c r="J149" s="21" t="n">
        <v>2501.2</v>
      </c>
      <c r="K149" s="26" t="n">
        <v>192</v>
      </c>
      <c r="L149" s="21" t="n">
        <f aca="false">'Приложение 2'!C149</f>
        <v>748415</v>
      </c>
      <c r="M149" s="21" t="n">
        <v>0</v>
      </c>
      <c r="N149" s="21" t="n">
        <v>596864.14</v>
      </c>
      <c r="O149" s="21" t="n">
        <v>0</v>
      </c>
      <c r="P149" s="21" t="n">
        <f aca="false">L149-N149</f>
        <v>151550.86</v>
      </c>
      <c r="Q149" s="21" t="n">
        <v>0</v>
      </c>
      <c r="R149" s="21" t="n">
        <f aca="false">L149/H149</f>
        <v>207.98549355269</v>
      </c>
      <c r="S149" s="21" t="n">
        <f aca="false">R149</f>
        <v>207.98549355269</v>
      </c>
      <c r="T149" s="42" t="n">
        <v>42369</v>
      </c>
    </row>
    <row r="150" customFormat="false" ht="14.35" hidden="false" customHeight="false" outlineLevel="0" collapsed="false">
      <c r="A150" s="38" t="s">
        <v>274</v>
      </c>
      <c r="B150" s="39" t="s">
        <v>275</v>
      </c>
      <c r="C150" s="17" t="n">
        <v>1972</v>
      </c>
      <c r="D150" s="17" t="n">
        <v>2011</v>
      </c>
      <c r="E150" s="40" t="s">
        <v>45</v>
      </c>
      <c r="F150" s="17" t="n">
        <v>4</v>
      </c>
      <c r="G150" s="17" t="n">
        <v>6</v>
      </c>
      <c r="H150" s="21" t="n">
        <v>4664.6</v>
      </c>
      <c r="I150" s="21" t="n">
        <v>4222.7</v>
      </c>
      <c r="J150" s="21" t="n">
        <v>3243.3</v>
      </c>
      <c r="K150" s="26" t="n">
        <v>288</v>
      </c>
      <c r="L150" s="21" t="n">
        <f aca="false">'Приложение 2'!C150</f>
        <v>386628.25</v>
      </c>
      <c r="M150" s="21" t="n">
        <v>0</v>
      </c>
      <c r="N150" s="21" t="n">
        <v>128090.26</v>
      </c>
      <c r="O150" s="21" t="n">
        <v>0</v>
      </c>
      <c r="P150" s="21" t="n">
        <f aca="false">L150-N150</f>
        <v>258537.99</v>
      </c>
      <c r="Q150" s="21" t="n">
        <v>0</v>
      </c>
      <c r="R150" s="21" t="n">
        <f aca="false">L150/H150</f>
        <v>82.8856172019037</v>
      </c>
      <c r="S150" s="21" t="n">
        <f aca="false">R150</f>
        <v>82.8856172019037</v>
      </c>
      <c r="T150" s="42" t="n">
        <v>42369</v>
      </c>
    </row>
    <row r="151" customFormat="false" ht="14.35" hidden="false" customHeight="false" outlineLevel="0" collapsed="false">
      <c r="A151" s="38" t="s">
        <v>276</v>
      </c>
      <c r="B151" s="39" t="s">
        <v>277</v>
      </c>
      <c r="C151" s="17" t="n">
        <v>1964</v>
      </c>
      <c r="D151" s="17" t="n">
        <v>2011</v>
      </c>
      <c r="E151" s="40" t="s">
        <v>50</v>
      </c>
      <c r="F151" s="17" t="n">
        <v>4</v>
      </c>
      <c r="G151" s="17" t="n">
        <v>4</v>
      </c>
      <c r="H151" s="21" t="n">
        <v>2178.1</v>
      </c>
      <c r="I151" s="21" t="n">
        <v>2015.7</v>
      </c>
      <c r="J151" s="21" t="n">
        <f aca="false">I151</f>
        <v>2015.7</v>
      </c>
      <c r="K151" s="26" t="n">
        <v>144</v>
      </c>
      <c r="L151" s="21" t="n">
        <f aca="false">'Приложение 2'!C151</f>
        <v>7409024</v>
      </c>
      <c r="M151" s="21" t="n">
        <v>0</v>
      </c>
      <c r="N151" s="21" t="n">
        <v>5915114.94</v>
      </c>
      <c r="O151" s="21" t="n">
        <v>0</v>
      </c>
      <c r="P151" s="21" t="n">
        <f aca="false">L151-N151</f>
        <v>1493909.06</v>
      </c>
      <c r="Q151" s="21" t="n">
        <v>0</v>
      </c>
      <c r="R151" s="21" t="n">
        <f aca="false">L151/H151</f>
        <v>3401.59955924889</v>
      </c>
      <c r="S151" s="21" t="n">
        <f aca="false">R151</f>
        <v>3401.59955924889</v>
      </c>
      <c r="T151" s="42" t="n">
        <v>42369</v>
      </c>
    </row>
    <row r="152" customFormat="false" ht="14.35" hidden="false" customHeight="false" outlineLevel="0" collapsed="false">
      <c r="A152" s="38" t="s">
        <v>278</v>
      </c>
      <c r="B152" s="39" t="s">
        <v>279</v>
      </c>
      <c r="C152" s="17" t="n">
        <v>1963</v>
      </c>
      <c r="D152" s="17" t="n">
        <v>2007</v>
      </c>
      <c r="E152" s="40" t="s">
        <v>50</v>
      </c>
      <c r="F152" s="17" t="n">
        <v>4</v>
      </c>
      <c r="G152" s="17" t="n">
        <v>4</v>
      </c>
      <c r="H152" s="21" t="n">
        <v>2183.8</v>
      </c>
      <c r="I152" s="21" t="n">
        <v>2021.4</v>
      </c>
      <c r="J152" s="21" t="n">
        <f aca="false">I152</f>
        <v>2021.4</v>
      </c>
      <c r="K152" s="26" t="n">
        <v>144</v>
      </c>
      <c r="L152" s="21" t="n">
        <f aca="false">'Приложение 2'!C152</f>
        <v>7408786</v>
      </c>
      <c r="M152" s="21" t="n">
        <v>0</v>
      </c>
      <c r="N152" s="21" t="n">
        <v>5914615.37</v>
      </c>
      <c r="O152" s="21" t="n">
        <v>0</v>
      </c>
      <c r="P152" s="21" t="n">
        <f aca="false">L152-N152</f>
        <v>1494170.63</v>
      </c>
      <c r="Q152" s="21" t="n">
        <v>0</v>
      </c>
      <c r="R152" s="21" t="n">
        <f aca="false">L152/H152</f>
        <v>3392.61196080227</v>
      </c>
      <c r="S152" s="21" t="n">
        <f aca="false">R152</f>
        <v>3392.61196080227</v>
      </c>
      <c r="T152" s="42" t="n">
        <v>42369</v>
      </c>
    </row>
    <row r="153" customFormat="false" ht="14.35" hidden="false" customHeight="false" outlineLevel="0" collapsed="false">
      <c r="A153" s="38" t="s">
        <v>280</v>
      </c>
      <c r="B153" s="39" t="s">
        <v>281</v>
      </c>
      <c r="C153" s="17" t="n">
        <v>1965</v>
      </c>
      <c r="D153" s="17" t="n">
        <v>2007</v>
      </c>
      <c r="E153" s="40" t="s">
        <v>50</v>
      </c>
      <c r="F153" s="17" t="n">
        <v>4</v>
      </c>
      <c r="G153" s="17" t="n">
        <v>2</v>
      </c>
      <c r="H153" s="21" t="n">
        <v>1641.2</v>
      </c>
      <c r="I153" s="21" t="n">
        <v>2551.8</v>
      </c>
      <c r="J153" s="21" t="n">
        <f aca="false">I153</f>
        <v>2551.8</v>
      </c>
      <c r="K153" s="26" t="n">
        <v>96</v>
      </c>
      <c r="L153" s="21" t="n">
        <f aca="false">'Приложение 2'!C153</f>
        <v>5646461</v>
      </c>
      <c r="M153" s="21" t="n">
        <v>0</v>
      </c>
      <c r="N153" s="21" t="n">
        <v>2602927.25</v>
      </c>
      <c r="O153" s="21" t="n">
        <v>0</v>
      </c>
      <c r="P153" s="21" t="n">
        <f aca="false">L153-N153</f>
        <v>3043533.75</v>
      </c>
      <c r="Q153" s="21" t="n">
        <v>0</v>
      </c>
      <c r="R153" s="21" t="n">
        <f aca="false">L153/H153</f>
        <v>3440.44662442116</v>
      </c>
      <c r="S153" s="21" t="n">
        <f aca="false">R153</f>
        <v>3440.44662442116</v>
      </c>
      <c r="T153" s="42" t="n">
        <v>42369</v>
      </c>
    </row>
    <row r="154" customFormat="false" ht="14.35" hidden="false" customHeight="false" outlineLevel="0" collapsed="false">
      <c r="A154" s="38" t="s">
        <v>282</v>
      </c>
      <c r="B154" s="39" t="s">
        <v>283</v>
      </c>
      <c r="C154" s="17" t="n">
        <v>1971</v>
      </c>
      <c r="D154" s="17" t="n">
        <v>2007</v>
      </c>
      <c r="E154" s="40" t="s">
        <v>45</v>
      </c>
      <c r="F154" s="17" t="n">
        <v>4</v>
      </c>
      <c r="G154" s="17" t="n">
        <v>6</v>
      </c>
      <c r="H154" s="21" t="n">
        <v>4607.9</v>
      </c>
      <c r="I154" s="21" t="n">
        <v>4167.8</v>
      </c>
      <c r="J154" s="21" t="n">
        <v>175.5</v>
      </c>
      <c r="K154" s="26" t="n">
        <v>288</v>
      </c>
      <c r="L154" s="21" t="n">
        <f aca="false">'Приложение 2'!C154</f>
        <v>5419255</v>
      </c>
      <c r="M154" s="21" t="n">
        <v>0</v>
      </c>
      <c r="N154" s="21" t="n">
        <v>3830275.71</v>
      </c>
      <c r="O154" s="21" t="n">
        <v>0</v>
      </c>
      <c r="P154" s="21" t="n">
        <f aca="false">L154-N154</f>
        <v>1588979.29</v>
      </c>
      <c r="Q154" s="21" t="n">
        <v>0</v>
      </c>
      <c r="R154" s="21" t="n">
        <f aca="false">L154/H154</f>
        <v>1176.07912498101</v>
      </c>
      <c r="S154" s="21" t="n">
        <f aca="false">R154</f>
        <v>1176.07912498101</v>
      </c>
      <c r="T154" s="42" t="n">
        <v>42369</v>
      </c>
    </row>
    <row r="155" customFormat="false" ht="14.35" hidden="false" customHeight="false" outlineLevel="0" collapsed="false">
      <c r="A155" s="38" t="s">
        <v>284</v>
      </c>
      <c r="B155" s="39" t="s">
        <v>285</v>
      </c>
      <c r="C155" s="17" t="n">
        <v>1971</v>
      </c>
      <c r="D155" s="17" t="n">
        <v>2007</v>
      </c>
      <c r="E155" s="40" t="s">
        <v>45</v>
      </c>
      <c r="F155" s="17" t="n">
        <v>4</v>
      </c>
      <c r="G155" s="17" t="n">
        <v>6</v>
      </c>
      <c r="H155" s="21" t="n">
        <v>4608</v>
      </c>
      <c r="I155" s="21" t="n">
        <v>4166.8</v>
      </c>
      <c r="J155" s="21" t="n">
        <v>344.5</v>
      </c>
      <c r="K155" s="26" t="n">
        <v>288</v>
      </c>
      <c r="L155" s="21" t="n">
        <f aca="false">'Приложение 2'!C155</f>
        <v>5394026</v>
      </c>
      <c r="M155" s="21" t="n">
        <v>0</v>
      </c>
      <c r="N155" s="21" t="n">
        <v>3805046.71</v>
      </c>
      <c r="O155" s="21" t="n">
        <v>0</v>
      </c>
      <c r="P155" s="21" t="n">
        <f aca="false">L155-N155</f>
        <v>1588979.29</v>
      </c>
      <c r="Q155" s="21" t="n">
        <v>0</v>
      </c>
      <c r="R155" s="21" t="n">
        <f aca="false">L155/H155</f>
        <v>1170.57855902778</v>
      </c>
      <c r="S155" s="21" t="n">
        <f aca="false">R155</f>
        <v>1170.57855902778</v>
      </c>
      <c r="T155" s="42" t="n">
        <v>42369</v>
      </c>
    </row>
    <row r="156" customFormat="false" ht="14.35" hidden="false" customHeight="false" outlineLevel="0" collapsed="false">
      <c r="A156" s="17" t="n">
        <v>3</v>
      </c>
      <c r="B156" s="39" t="s">
        <v>286</v>
      </c>
      <c r="C156" s="18" t="s">
        <v>31</v>
      </c>
      <c r="D156" s="18" t="s">
        <v>31</v>
      </c>
      <c r="E156" s="18" t="s">
        <v>31</v>
      </c>
      <c r="F156" s="18" t="s">
        <v>31</v>
      </c>
      <c r="G156" s="18" t="s">
        <v>31</v>
      </c>
      <c r="H156" s="21" t="n">
        <f aca="false">H157</f>
        <v>3222.98</v>
      </c>
      <c r="I156" s="21" t="n">
        <f aca="false">I157</f>
        <v>2868.4522</v>
      </c>
      <c r="J156" s="21" t="n">
        <f aca="false">J157</f>
        <v>2805.58</v>
      </c>
      <c r="K156" s="26" t="n">
        <f aca="false">K157</f>
        <v>204</v>
      </c>
      <c r="L156" s="21" t="n">
        <f aca="false">L157</f>
        <v>6573333.71</v>
      </c>
      <c r="M156" s="21" t="n">
        <f aca="false">M157</f>
        <v>0</v>
      </c>
      <c r="N156" s="21" t="n">
        <f aca="false">N157</f>
        <v>5206108.97</v>
      </c>
      <c r="O156" s="21" t="n">
        <f aca="false">O157</f>
        <v>0</v>
      </c>
      <c r="P156" s="21" t="n">
        <f aca="false">P157</f>
        <v>1367224.74</v>
      </c>
      <c r="Q156" s="21" t="n">
        <f aca="false">Q157</f>
        <v>0</v>
      </c>
      <c r="R156" s="21" t="s">
        <v>31</v>
      </c>
      <c r="S156" s="21" t="s">
        <v>31</v>
      </c>
      <c r="T156" s="17" t="s">
        <v>31</v>
      </c>
    </row>
    <row r="157" customFormat="false" ht="14.35" hidden="false" customHeight="false" outlineLevel="0" collapsed="false">
      <c r="A157" s="38" t="s">
        <v>59</v>
      </c>
      <c r="B157" s="37" t="s">
        <v>286</v>
      </c>
      <c r="C157" s="18" t="s">
        <v>31</v>
      </c>
      <c r="D157" s="18" t="s">
        <v>31</v>
      </c>
      <c r="E157" s="18" t="s">
        <v>31</v>
      </c>
      <c r="F157" s="18" t="s">
        <v>31</v>
      </c>
      <c r="G157" s="18" t="s">
        <v>31</v>
      </c>
      <c r="H157" s="21" t="n">
        <f aca="false">SUM(H158:H165)</f>
        <v>3222.98</v>
      </c>
      <c r="I157" s="21" t="n">
        <f aca="false">SUM(I158:I165)</f>
        <v>2868.4522</v>
      </c>
      <c r="J157" s="21" t="n">
        <f aca="false">SUM(J158:J165)</f>
        <v>2805.58</v>
      </c>
      <c r="K157" s="26" t="n">
        <f aca="false">SUM(K158:K165)</f>
        <v>204</v>
      </c>
      <c r="L157" s="21" t="n">
        <f aca="false">SUM(L158:L165)</f>
        <v>6573333.71</v>
      </c>
      <c r="M157" s="21" t="n">
        <f aca="false">SUM(M158:M165)</f>
        <v>0</v>
      </c>
      <c r="N157" s="21" t="n">
        <f aca="false">SUM(N158:N165)</f>
        <v>5206108.97</v>
      </c>
      <c r="O157" s="21" t="n">
        <f aca="false">SUM(O158:O165)</f>
        <v>0</v>
      </c>
      <c r="P157" s="21" t="n">
        <f aca="false">SUM(P158:P165)</f>
        <v>1367224.74</v>
      </c>
      <c r="Q157" s="21" t="n">
        <f aca="false">SUM(Q158:Q165)</f>
        <v>0</v>
      </c>
      <c r="R157" s="21" t="s">
        <v>31</v>
      </c>
      <c r="S157" s="21" t="s">
        <v>31</v>
      </c>
      <c r="T157" s="17" t="s">
        <v>31</v>
      </c>
    </row>
    <row r="158" customFormat="false" ht="14.35" hidden="false" customHeight="false" outlineLevel="0" collapsed="false">
      <c r="A158" s="38" t="s">
        <v>61</v>
      </c>
      <c r="B158" s="39" t="s">
        <v>287</v>
      </c>
      <c r="C158" s="17" t="n">
        <v>1969</v>
      </c>
      <c r="D158" s="17" t="n">
        <v>1969</v>
      </c>
      <c r="E158" s="40" t="s">
        <v>40</v>
      </c>
      <c r="F158" s="17" t="n">
        <v>2</v>
      </c>
      <c r="G158" s="17" t="n">
        <v>3</v>
      </c>
      <c r="H158" s="21" t="n">
        <v>571.66</v>
      </c>
      <c r="I158" s="21" t="n">
        <f aca="false">H158*0.89</f>
        <v>508.7774</v>
      </c>
      <c r="J158" s="21" t="n">
        <v>506.26</v>
      </c>
      <c r="K158" s="26" t="n">
        <v>36</v>
      </c>
      <c r="L158" s="21" t="n">
        <f aca="false">'Приложение 2'!C158</f>
        <v>3645168.31</v>
      </c>
      <c r="M158" s="21" t="n">
        <v>0</v>
      </c>
      <c r="N158" s="21" t="n">
        <v>2720153.39</v>
      </c>
      <c r="O158" s="21" t="n">
        <v>0</v>
      </c>
      <c r="P158" s="21" t="n">
        <f aca="false">L158-N158</f>
        <v>925014.92</v>
      </c>
      <c r="Q158" s="21" t="n">
        <v>0</v>
      </c>
      <c r="R158" s="21" t="n">
        <f aca="false">L158/I158</f>
        <v>7164.56412961739</v>
      </c>
      <c r="S158" s="21" t="n">
        <f aca="false">R158</f>
        <v>7164.56412961739</v>
      </c>
      <c r="T158" s="42" t="n">
        <v>42369</v>
      </c>
    </row>
    <row r="159" customFormat="false" ht="14.35" hidden="false" customHeight="false" outlineLevel="0" collapsed="false">
      <c r="A159" s="38" t="s">
        <v>63</v>
      </c>
      <c r="B159" s="39" t="s">
        <v>288</v>
      </c>
      <c r="C159" s="17" t="n">
        <v>1965</v>
      </c>
      <c r="D159" s="17" t="n">
        <v>2007</v>
      </c>
      <c r="E159" s="40" t="s">
        <v>40</v>
      </c>
      <c r="F159" s="17" t="n">
        <v>2</v>
      </c>
      <c r="G159" s="17" t="n">
        <v>1</v>
      </c>
      <c r="H159" s="21" t="n">
        <v>375.5</v>
      </c>
      <c r="I159" s="21" t="n">
        <v>334.195</v>
      </c>
      <c r="J159" s="21" t="n">
        <v>326.9</v>
      </c>
      <c r="K159" s="26" t="n">
        <v>24</v>
      </c>
      <c r="L159" s="21" t="n">
        <f aca="false">'Приложение 2'!C159</f>
        <v>481576.57</v>
      </c>
      <c r="M159" s="21" t="n">
        <v>0</v>
      </c>
      <c r="N159" s="21" t="n">
        <v>395439.47</v>
      </c>
      <c r="O159" s="21" t="n">
        <v>0</v>
      </c>
      <c r="P159" s="21" t="n">
        <f aca="false">L159-N159</f>
        <v>86137.1</v>
      </c>
      <c r="Q159" s="21" t="n">
        <v>0</v>
      </c>
      <c r="R159" s="21" t="n">
        <f aca="false">L159/I159</f>
        <v>1441.00471281737</v>
      </c>
      <c r="S159" s="21" t="n">
        <f aca="false">R159</f>
        <v>1441.00471281737</v>
      </c>
      <c r="T159" s="42" t="n">
        <v>42369</v>
      </c>
    </row>
    <row r="160" customFormat="false" ht="14.35" hidden="false" customHeight="false" outlineLevel="0" collapsed="false">
      <c r="A160" s="38" t="s">
        <v>65</v>
      </c>
      <c r="B160" s="39" t="s">
        <v>289</v>
      </c>
      <c r="C160" s="17" t="n">
        <v>1966</v>
      </c>
      <c r="D160" s="17" t="n">
        <v>2008</v>
      </c>
      <c r="E160" s="40" t="s">
        <v>40</v>
      </c>
      <c r="F160" s="17" t="n">
        <v>2</v>
      </c>
      <c r="G160" s="17" t="n">
        <v>1</v>
      </c>
      <c r="H160" s="21" t="n">
        <v>374.37</v>
      </c>
      <c r="I160" s="21" t="n">
        <v>333.1893</v>
      </c>
      <c r="J160" s="21" t="n">
        <v>323.97</v>
      </c>
      <c r="K160" s="26" t="n">
        <v>24</v>
      </c>
      <c r="L160" s="21" t="n">
        <f aca="false">'Приложение 2'!C160</f>
        <v>373045.4</v>
      </c>
      <c r="M160" s="21" t="n">
        <v>0</v>
      </c>
      <c r="N160" s="21" t="n">
        <v>333269.93</v>
      </c>
      <c r="O160" s="21" t="n">
        <v>0</v>
      </c>
      <c r="P160" s="21" t="n">
        <f aca="false">L160-N160</f>
        <v>39775.47</v>
      </c>
      <c r="Q160" s="21" t="n">
        <v>0</v>
      </c>
      <c r="R160" s="21" t="n">
        <f aca="false">L160/I160</f>
        <v>1119.61998779673</v>
      </c>
      <c r="S160" s="21" t="n">
        <f aca="false">R160</f>
        <v>1119.61998779673</v>
      </c>
      <c r="T160" s="42" t="n">
        <v>42369</v>
      </c>
    </row>
    <row r="161" customFormat="false" ht="14.35" hidden="false" customHeight="false" outlineLevel="0" collapsed="false">
      <c r="A161" s="38" t="s">
        <v>67</v>
      </c>
      <c r="B161" s="39" t="s">
        <v>290</v>
      </c>
      <c r="C161" s="17" t="n">
        <v>1968</v>
      </c>
      <c r="D161" s="17" t="n">
        <v>2008</v>
      </c>
      <c r="E161" s="40" t="s">
        <v>40</v>
      </c>
      <c r="F161" s="17" t="n">
        <v>2</v>
      </c>
      <c r="G161" s="17" t="n">
        <v>1</v>
      </c>
      <c r="H161" s="21" t="n">
        <v>373.04</v>
      </c>
      <c r="I161" s="21" t="n">
        <v>332.0056</v>
      </c>
      <c r="J161" s="21" t="n">
        <v>323.84</v>
      </c>
      <c r="K161" s="26" t="n">
        <v>24</v>
      </c>
      <c r="L161" s="21" t="n">
        <f aca="false">'Приложение 2'!C161</f>
        <v>418564.47</v>
      </c>
      <c r="M161" s="21" t="n">
        <v>0</v>
      </c>
      <c r="N161" s="21" t="n">
        <v>387660.73</v>
      </c>
      <c r="O161" s="21" t="n">
        <v>0</v>
      </c>
      <c r="P161" s="21" t="n">
        <f aca="false">L161-N161</f>
        <v>30903.7400000001</v>
      </c>
      <c r="Q161" s="21" t="n">
        <v>0</v>
      </c>
      <c r="R161" s="21" t="n">
        <f aca="false">L161/I161</f>
        <v>1260.71509034787</v>
      </c>
      <c r="S161" s="21" t="n">
        <f aca="false">R161</f>
        <v>1260.71509034787</v>
      </c>
      <c r="T161" s="42" t="n">
        <v>42369</v>
      </c>
    </row>
    <row r="162" customFormat="false" ht="14.35" hidden="false" customHeight="false" outlineLevel="0" collapsed="false">
      <c r="A162" s="38" t="s">
        <v>69</v>
      </c>
      <c r="B162" s="39" t="s">
        <v>291</v>
      </c>
      <c r="C162" s="17" t="n">
        <v>1968</v>
      </c>
      <c r="D162" s="17" t="n">
        <v>2007</v>
      </c>
      <c r="E162" s="40" t="s">
        <v>40</v>
      </c>
      <c r="F162" s="17" t="n">
        <v>2</v>
      </c>
      <c r="G162" s="17" t="n">
        <v>1</v>
      </c>
      <c r="H162" s="21" t="n">
        <v>388.2</v>
      </c>
      <c r="I162" s="21" t="n">
        <v>345.498</v>
      </c>
      <c r="J162" s="21" t="n">
        <v>337</v>
      </c>
      <c r="K162" s="26" t="n">
        <v>24</v>
      </c>
      <c r="L162" s="21" t="n">
        <f aca="false">'Приложение 2'!C162</f>
        <v>288632.06</v>
      </c>
      <c r="M162" s="21" t="n">
        <v>0</v>
      </c>
      <c r="N162" s="21" t="n">
        <v>258933.32</v>
      </c>
      <c r="O162" s="21" t="n">
        <v>0</v>
      </c>
      <c r="P162" s="21" t="n">
        <f aca="false">L162-N162</f>
        <v>29698.74</v>
      </c>
      <c r="Q162" s="21" t="n">
        <v>0</v>
      </c>
      <c r="R162" s="21" t="n">
        <f aca="false">L162/I162</f>
        <v>835.408772264963</v>
      </c>
      <c r="S162" s="21" t="n">
        <f aca="false">R162</f>
        <v>835.408772264963</v>
      </c>
      <c r="T162" s="42" t="n">
        <v>42369</v>
      </c>
    </row>
    <row r="163" customFormat="false" ht="14.35" hidden="false" customHeight="false" outlineLevel="0" collapsed="false">
      <c r="A163" s="38" t="s">
        <v>71</v>
      </c>
      <c r="B163" s="39" t="s">
        <v>292</v>
      </c>
      <c r="C163" s="17" t="n">
        <v>1969</v>
      </c>
      <c r="D163" s="17" t="n">
        <v>2007</v>
      </c>
      <c r="E163" s="40" t="s">
        <v>40</v>
      </c>
      <c r="F163" s="17" t="n">
        <v>2</v>
      </c>
      <c r="G163" s="17" t="n">
        <v>1</v>
      </c>
      <c r="H163" s="21" t="n">
        <v>389</v>
      </c>
      <c r="I163" s="21" t="n">
        <v>346.21</v>
      </c>
      <c r="J163" s="21" t="n">
        <v>338.8</v>
      </c>
      <c r="K163" s="26" t="n">
        <v>24</v>
      </c>
      <c r="L163" s="21" t="n">
        <f aca="false">'Приложение 2'!C163</f>
        <v>527612.56</v>
      </c>
      <c r="M163" s="21" t="n">
        <v>0</v>
      </c>
      <c r="N163" s="21" t="n">
        <v>395439.47</v>
      </c>
      <c r="O163" s="21" t="n">
        <v>0</v>
      </c>
      <c r="P163" s="21" t="n">
        <f aca="false">L163-N163</f>
        <v>132173.09</v>
      </c>
      <c r="Q163" s="21" t="n">
        <v>0</v>
      </c>
      <c r="R163" s="21" t="n">
        <f aca="false">L163/I163</f>
        <v>1523.96684093469</v>
      </c>
      <c r="S163" s="21" t="n">
        <f aca="false">R163</f>
        <v>1523.96684093469</v>
      </c>
      <c r="T163" s="42" t="n">
        <v>42369</v>
      </c>
    </row>
    <row r="164" customFormat="false" ht="14.35" hidden="false" customHeight="false" outlineLevel="0" collapsed="false">
      <c r="A164" s="38" t="s">
        <v>73</v>
      </c>
      <c r="B164" s="39" t="s">
        <v>293</v>
      </c>
      <c r="C164" s="17" t="n">
        <v>1969</v>
      </c>
      <c r="D164" s="17" t="n">
        <v>2010</v>
      </c>
      <c r="E164" s="40" t="s">
        <v>40</v>
      </c>
      <c r="F164" s="17" t="n">
        <v>2</v>
      </c>
      <c r="G164" s="17" t="n">
        <v>1</v>
      </c>
      <c r="H164" s="21" t="n">
        <v>378.8</v>
      </c>
      <c r="I164" s="21" t="n">
        <v>337.132</v>
      </c>
      <c r="J164" s="21" t="n">
        <v>326.6</v>
      </c>
      <c r="K164" s="26" t="n">
        <v>24</v>
      </c>
      <c r="L164" s="21" t="n">
        <f aca="false">'Приложение 2'!C164</f>
        <v>415856.15</v>
      </c>
      <c r="M164" s="21" t="n">
        <v>0</v>
      </c>
      <c r="N164" s="21" t="n">
        <v>390427.24</v>
      </c>
      <c r="O164" s="21" t="n">
        <v>0</v>
      </c>
      <c r="P164" s="21" t="n">
        <f aca="false">L164-N164</f>
        <v>25428.91</v>
      </c>
      <c r="Q164" s="21" t="n">
        <v>0</v>
      </c>
      <c r="R164" s="21" t="n">
        <f aca="false">L164/I164</f>
        <v>1233.51135460295</v>
      </c>
      <c r="S164" s="21" t="n">
        <f aca="false">R164</f>
        <v>1233.51135460295</v>
      </c>
      <c r="T164" s="42" t="n">
        <v>42369</v>
      </c>
    </row>
    <row r="165" customFormat="false" ht="14.35" hidden="false" customHeight="false" outlineLevel="0" collapsed="false">
      <c r="A165" s="38" t="s">
        <v>75</v>
      </c>
      <c r="B165" s="39" t="s">
        <v>294</v>
      </c>
      <c r="C165" s="17" t="n">
        <v>1967</v>
      </c>
      <c r="D165" s="17" t="n">
        <v>2012</v>
      </c>
      <c r="E165" s="40" t="s">
        <v>40</v>
      </c>
      <c r="F165" s="17" t="n">
        <v>2</v>
      </c>
      <c r="G165" s="17" t="n">
        <v>1</v>
      </c>
      <c r="H165" s="21" t="n">
        <v>372.41</v>
      </c>
      <c r="I165" s="21" t="n">
        <v>331.4449</v>
      </c>
      <c r="J165" s="21" t="n">
        <v>322.21</v>
      </c>
      <c r="K165" s="26" t="n">
        <v>24</v>
      </c>
      <c r="L165" s="21" t="n">
        <f aca="false">'Приложение 2'!C165</f>
        <v>422878.19</v>
      </c>
      <c r="M165" s="21" t="n">
        <v>0</v>
      </c>
      <c r="N165" s="21" t="n">
        <v>324785.42</v>
      </c>
      <c r="O165" s="21" t="n">
        <v>0</v>
      </c>
      <c r="P165" s="21" t="n">
        <f aca="false">L165-N165</f>
        <v>98092.77</v>
      </c>
      <c r="Q165" s="21" t="n">
        <v>0</v>
      </c>
      <c r="R165" s="21" t="n">
        <f aca="false">L165/I165</f>
        <v>1275.86271503951</v>
      </c>
      <c r="S165" s="21" t="n">
        <f aca="false">R165</f>
        <v>1275.86271503951</v>
      </c>
      <c r="T165" s="42" t="n">
        <v>42369</v>
      </c>
    </row>
    <row r="166" customFormat="false" ht="14.35" hidden="false" customHeight="false" outlineLevel="0" collapsed="false">
      <c r="A166" s="17" t="n">
        <v>4</v>
      </c>
      <c r="B166" s="39" t="s">
        <v>58</v>
      </c>
      <c r="C166" s="18" t="s">
        <v>31</v>
      </c>
      <c r="D166" s="18" t="s">
        <v>31</v>
      </c>
      <c r="E166" s="18" t="s">
        <v>31</v>
      </c>
      <c r="F166" s="18" t="s">
        <v>31</v>
      </c>
      <c r="G166" s="18" t="s">
        <v>31</v>
      </c>
      <c r="H166" s="21" t="n">
        <f aca="false">H167+H170+H203+H207+H209+H212+H215+H217+H218+H220</f>
        <v>152523.8</v>
      </c>
      <c r="I166" s="21" t="n">
        <f aca="false">I167+I170+I203+I207+I209+I212+I215+I217+I218+I220</f>
        <v>128730.2</v>
      </c>
      <c r="J166" s="45" t="n">
        <f aca="false">J167+J170+J203+J207+J209+J212+J215+J217+J218+J220</f>
        <v>119995.21</v>
      </c>
      <c r="K166" s="26" t="n">
        <f aca="false">K167+K170+K203+K207+K209+K212+K215+K217+K218+K220</f>
        <v>8295</v>
      </c>
      <c r="L166" s="21" t="n">
        <f aca="false">L167+L170+L203+L207+L209+L212+L215+L217+L218+L220</f>
        <v>100475861.71</v>
      </c>
      <c r="M166" s="21" t="n">
        <f aca="false">M167+M170+M203+M207+M209+M212+M215+M217+M218+M220</f>
        <v>0</v>
      </c>
      <c r="N166" s="21" t="n">
        <f aca="false">N167+N170+N203+N207+N209+N212+N215+N217+N218+N220</f>
        <v>81567296.43</v>
      </c>
      <c r="O166" s="21" t="n">
        <f aca="false">O167+O170+O203+O207+O209+O212+O215+O217+O218+O220</f>
        <v>0</v>
      </c>
      <c r="P166" s="21" t="n">
        <f aca="false">P167+P170+P203+P207+P209+P212+P215+P217+P218+P220</f>
        <v>18908565.28</v>
      </c>
      <c r="Q166" s="21" t="n">
        <f aca="false">Q167+Q170+Q203+Q207+Q209+Q212+Q215+Q217+Q218+Q220</f>
        <v>0</v>
      </c>
      <c r="R166" s="21" t="s">
        <v>31</v>
      </c>
      <c r="S166" s="21" t="s">
        <v>31</v>
      </c>
      <c r="T166" s="17" t="s">
        <v>31</v>
      </c>
    </row>
    <row r="167" customFormat="false" ht="14.35" hidden="false" customHeight="false" outlineLevel="0" collapsed="false">
      <c r="A167" s="36" t="s">
        <v>132</v>
      </c>
      <c r="B167" s="54" t="s">
        <v>295</v>
      </c>
      <c r="C167" s="55" t="s">
        <v>31</v>
      </c>
      <c r="D167" s="55" t="s">
        <v>31</v>
      </c>
      <c r="E167" s="55" t="s">
        <v>31</v>
      </c>
      <c r="F167" s="58" t="s">
        <v>31</v>
      </c>
      <c r="G167" s="58" t="s">
        <v>31</v>
      </c>
      <c r="H167" s="49" t="n">
        <f aca="false">SUM(H168:H169)</f>
        <v>8625.6</v>
      </c>
      <c r="I167" s="49" t="n">
        <f aca="false">SUM(I168:I169)</f>
        <v>7851</v>
      </c>
      <c r="J167" s="45" t="n">
        <f aca="false">SUM(J168:J169)</f>
        <v>2452.5</v>
      </c>
      <c r="K167" s="50" t="n">
        <f aca="false">SUM(K168:K169)</f>
        <v>432</v>
      </c>
      <c r="L167" s="49" t="n">
        <f aca="false">SUM(L168:L169)</f>
        <v>2992025</v>
      </c>
      <c r="M167" s="49" t="n">
        <f aca="false">SUM(M168:M169)</f>
        <v>0</v>
      </c>
      <c r="N167" s="49" t="n">
        <f aca="false">SUM(N168:N169)</f>
        <v>2537541.17</v>
      </c>
      <c r="O167" s="49" t="n">
        <f aca="false">SUM(O168:O169)</f>
        <v>0</v>
      </c>
      <c r="P167" s="49" t="n">
        <f aca="false">SUM(P168:P169)</f>
        <v>454483.83</v>
      </c>
      <c r="Q167" s="49" t="n">
        <f aca="false">SUM(Q168:Q169)</f>
        <v>0</v>
      </c>
      <c r="R167" s="49" t="s">
        <v>31</v>
      </c>
      <c r="S167" s="49" t="s">
        <v>31</v>
      </c>
      <c r="T167" s="50" t="s">
        <v>31</v>
      </c>
    </row>
    <row r="168" s="52" customFormat="true" ht="14.35" hidden="false" customHeight="false" outlineLevel="0" collapsed="false">
      <c r="A168" s="36" t="s">
        <v>134</v>
      </c>
      <c r="B168" s="46" t="s">
        <v>296</v>
      </c>
      <c r="C168" s="47" t="n">
        <v>1971</v>
      </c>
      <c r="D168" s="47" t="n">
        <v>2011</v>
      </c>
      <c r="E168" s="48" t="s">
        <v>45</v>
      </c>
      <c r="F168" s="50" t="n">
        <v>4</v>
      </c>
      <c r="G168" s="50" t="n">
        <v>4</v>
      </c>
      <c r="H168" s="49" t="n">
        <v>3440.8</v>
      </c>
      <c r="I168" s="49" t="n">
        <v>3145.3</v>
      </c>
      <c r="J168" s="35" t="n">
        <v>1213.5</v>
      </c>
      <c r="K168" s="50" t="n">
        <v>192</v>
      </c>
      <c r="L168" s="49" t="n">
        <f aca="false">'Приложение 2'!C168</f>
        <v>366986</v>
      </c>
      <c r="M168" s="49" t="n">
        <v>0</v>
      </c>
      <c r="N168" s="49" t="n">
        <v>252882.12</v>
      </c>
      <c r="O168" s="49" t="n">
        <v>0</v>
      </c>
      <c r="P168" s="49" t="n">
        <f aca="false">L168-N168</f>
        <v>114103.88</v>
      </c>
      <c r="Q168" s="49" t="n">
        <v>0</v>
      </c>
      <c r="R168" s="49" t="n">
        <f aca="false">L168/I168</f>
        <v>116.67758242457</v>
      </c>
      <c r="S168" s="49" t="n">
        <f aca="false">R168</f>
        <v>116.67758242457</v>
      </c>
      <c r="T168" s="42" t="n">
        <v>42369</v>
      </c>
    </row>
    <row r="169" s="52" customFormat="true" ht="14.35" hidden="false" customHeight="false" outlineLevel="0" collapsed="false">
      <c r="A169" s="36" t="s">
        <v>136</v>
      </c>
      <c r="B169" s="46" t="s">
        <v>297</v>
      </c>
      <c r="C169" s="47" t="n">
        <v>1988</v>
      </c>
      <c r="D169" s="47" t="n">
        <v>2010</v>
      </c>
      <c r="E169" s="48" t="s">
        <v>45</v>
      </c>
      <c r="F169" s="50" t="n">
        <v>5</v>
      </c>
      <c r="G169" s="50" t="n">
        <v>4</v>
      </c>
      <c r="H169" s="49" t="n">
        <v>5184.8</v>
      </c>
      <c r="I169" s="49" t="n">
        <v>4705.7</v>
      </c>
      <c r="J169" s="35" t="n">
        <v>1239</v>
      </c>
      <c r="K169" s="50" t="n">
        <v>240</v>
      </c>
      <c r="L169" s="49" t="n">
        <f aca="false">'Приложение 2'!C169</f>
        <v>2625039</v>
      </c>
      <c r="M169" s="49" t="n">
        <v>0</v>
      </c>
      <c r="N169" s="49" t="n">
        <v>2284659.05</v>
      </c>
      <c r="O169" s="49" t="n">
        <v>0</v>
      </c>
      <c r="P169" s="49" t="n">
        <f aca="false">L169-N169</f>
        <v>340379.95</v>
      </c>
      <c r="Q169" s="49" t="n">
        <v>0</v>
      </c>
      <c r="R169" s="49" t="n">
        <f aca="false">L169/I169</f>
        <v>557.842403893151</v>
      </c>
      <c r="S169" s="49" t="n">
        <f aca="false">R169</f>
        <v>557.842403893151</v>
      </c>
      <c r="T169" s="42" t="n">
        <v>42369</v>
      </c>
    </row>
    <row r="170" customFormat="false" ht="14.35" hidden="false" customHeight="false" outlineLevel="0" collapsed="false">
      <c r="A170" s="38" t="s">
        <v>298</v>
      </c>
      <c r="B170" s="37" t="s">
        <v>60</v>
      </c>
      <c r="C170" s="18" t="s">
        <v>31</v>
      </c>
      <c r="D170" s="18" t="s">
        <v>31</v>
      </c>
      <c r="E170" s="18" t="s">
        <v>31</v>
      </c>
      <c r="F170" s="18" t="s">
        <v>31</v>
      </c>
      <c r="G170" s="18" t="s">
        <v>31</v>
      </c>
      <c r="H170" s="21" t="n">
        <f aca="false">SUM(H171:H202)</f>
        <v>123987</v>
      </c>
      <c r="I170" s="21" t="n">
        <f aca="false">SUM(I171:I202)</f>
        <v>102452.7</v>
      </c>
      <c r="J170" s="35" t="n">
        <f aca="false">SUM(J171:J202)</f>
        <v>101098.9</v>
      </c>
      <c r="K170" s="26" t="n">
        <f aca="false">SUM(K171:K202)</f>
        <v>6726</v>
      </c>
      <c r="L170" s="21" t="n">
        <f aca="false">SUM(L171:L202)</f>
        <v>74517787.18</v>
      </c>
      <c r="M170" s="21" t="n">
        <f aca="false">SUM(M171:M202)</f>
        <v>0</v>
      </c>
      <c r="N170" s="21" t="n">
        <f aca="false">SUM(N171:N202)</f>
        <v>61966733.46</v>
      </c>
      <c r="O170" s="21" t="n">
        <f aca="false">SUM(O171:O202)</f>
        <v>0</v>
      </c>
      <c r="P170" s="21" t="n">
        <f aca="false">SUM(P171:P202)</f>
        <v>12551053.72</v>
      </c>
      <c r="Q170" s="21" t="n">
        <f aca="false">SUM(Q171:Q202)</f>
        <v>0</v>
      </c>
      <c r="R170" s="21" t="s">
        <v>31</v>
      </c>
      <c r="S170" s="21" t="s">
        <v>31</v>
      </c>
      <c r="T170" s="17" t="s">
        <v>31</v>
      </c>
    </row>
    <row r="171" customFormat="false" ht="14.35" hidden="false" customHeight="false" outlineLevel="0" collapsed="false">
      <c r="A171" s="38" t="s">
        <v>299</v>
      </c>
      <c r="B171" s="39" t="s">
        <v>300</v>
      </c>
      <c r="C171" s="17" t="n">
        <v>1982</v>
      </c>
      <c r="D171" s="17" t="n">
        <v>2007</v>
      </c>
      <c r="E171" s="40" t="s">
        <v>45</v>
      </c>
      <c r="F171" s="17" t="n">
        <v>4</v>
      </c>
      <c r="G171" s="17" t="n">
        <v>8</v>
      </c>
      <c r="H171" s="21" t="n">
        <v>8189</v>
      </c>
      <c r="I171" s="21" t="n">
        <v>5942.1</v>
      </c>
      <c r="J171" s="21" t="n">
        <v>5942.1</v>
      </c>
      <c r="K171" s="26" t="n">
        <v>351</v>
      </c>
      <c r="L171" s="21" t="n">
        <f aca="false">'Приложение 2'!C171</f>
        <v>5443781</v>
      </c>
      <c r="M171" s="21" t="n">
        <v>0</v>
      </c>
      <c r="N171" s="21" t="n">
        <v>4141101.37</v>
      </c>
      <c r="O171" s="21" t="n">
        <v>0</v>
      </c>
      <c r="P171" s="21" t="n">
        <f aca="false">L171-N171</f>
        <v>1302679.63</v>
      </c>
      <c r="Q171" s="21" t="n">
        <v>0</v>
      </c>
      <c r="R171" s="21" t="n">
        <f aca="false">L171/I171</f>
        <v>916.137560795005</v>
      </c>
      <c r="S171" s="21" t="n">
        <f aca="false">R171</f>
        <v>916.137560795005</v>
      </c>
      <c r="T171" s="42" t="n">
        <v>42369</v>
      </c>
    </row>
    <row r="172" customFormat="false" ht="14.35" hidden="false" customHeight="false" outlineLevel="0" collapsed="false">
      <c r="A172" s="38" t="s">
        <v>301</v>
      </c>
      <c r="B172" s="39" t="s">
        <v>302</v>
      </c>
      <c r="C172" s="17" t="n">
        <v>1989</v>
      </c>
      <c r="D172" s="17" t="n">
        <v>2007</v>
      </c>
      <c r="E172" s="40" t="s">
        <v>45</v>
      </c>
      <c r="F172" s="17" t="n">
        <v>5</v>
      </c>
      <c r="G172" s="17" t="n">
        <v>4</v>
      </c>
      <c r="H172" s="21" t="n">
        <v>4733</v>
      </c>
      <c r="I172" s="21" t="n">
        <v>4194</v>
      </c>
      <c r="J172" s="21" t="n">
        <v>4194</v>
      </c>
      <c r="K172" s="26" t="n">
        <v>240</v>
      </c>
      <c r="L172" s="21" t="n">
        <f aca="false">'Приложение 2'!C172</f>
        <v>2477506</v>
      </c>
      <c r="M172" s="21" t="n">
        <v>0</v>
      </c>
      <c r="N172" s="21" t="n">
        <v>2153363.8</v>
      </c>
      <c r="O172" s="21" t="n">
        <v>0</v>
      </c>
      <c r="P172" s="21" t="n">
        <f aca="false">L172-N172</f>
        <v>324142.2</v>
      </c>
      <c r="Q172" s="21" t="n">
        <v>0</v>
      </c>
      <c r="R172" s="21" t="n">
        <f aca="false">L172/I172</f>
        <v>590.726275631855</v>
      </c>
      <c r="S172" s="21" t="n">
        <f aca="false">R172</f>
        <v>590.726275631855</v>
      </c>
      <c r="T172" s="42" t="n">
        <v>42369</v>
      </c>
    </row>
    <row r="173" customFormat="false" ht="14.35" hidden="false" customHeight="false" outlineLevel="0" collapsed="false">
      <c r="A173" s="38" t="s">
        <v>303</v>
      </c>
      <c r="B173" s="39" t="s">
        <v>304</v>
      </c>
      <c r="C173" s="17" t="n">
        <v>1974</v>
      </c>
      <c r="D173" s="17" t="n">
        <v>1974</v>
      </c>
      <c r="E173" s="40" t="s">
        <v>45</v>
      </c>
      <c r="F173" s="17" t="n">
        <v>4</v>
      </c>
      <c r="G173" s="17" t="n">
        <v>4</v>
      </c>
      <c r="H173" s="21" t="n">
        <v>3769.6</v>
      </c>
      <c r="I173" s="21" t="n">
        <v>3370.8</v>
      </c>
      <c r="J173" s="21" t="n">
        <v>3370.8</v>
      </c>
      <c r="K173" s="26" t="n">
        <v>192</v>
      </c>
      <c r="L173" s="21" t="n">
        <f aca="false">'Приложение 2'!C173</f>
        <v>2243974</v>
      </c>
      <c r="M173" s="21" t="n">
        <v>0</v>
      </c>
      <c r="N173" s="21" t="n">
        <v>2080345.12</v>
      </c>
      <c r="O173" s="21" t="n">
        <v>0</v>
      </c>
      <c r="P173" s="21" t="n">
        <f aca="false">L173-N173</f>
        <v>163628.88</v>
      </c>
      <c r="Q173" s="21" t="n">
        <v>0</v>
      </c>
      <c r="R173" s="21" t="n">
        <f aca="false">L173/I173</f>
        <v>665.709623828171</v>
      </c>
      <c r="S173" s="21" t="n">
        <f aca="false">R173</f>
        <v>665.709623828171</v>
      </c>
      <c r="T173" s="42" t="n">
        <v>42369</v>
      </c>
    </row>
    <row r="174" customFormat="false" ht="14.35" hidden="false" customHeight="false" outlineLevel="0" collapsed="false">
      <c r="A174" s="38" t="s">
        <v>305</v>
      </c>
      <c r="B174" s="39" t="s">
        <v>306</v>
      </c>
      <c r="C174" s="17" t="n">
        <v>1988</v>
      </c>
      <c r="D174" s="17" t="n">
        <v>1988</v>
      </c>
      <c r="E174" s="40" t="s">
        <v>45</v>
      </c>
      <c r="F174" s="17" t="n">
        <v>4</v>
      </c>
      <c r="G174" s="17" t="n">
        <v>6</v>
      </c>
      <c r="H174" s="21" t="n">
        <v>5025.7</v>
      </c>
      <c r="I174" s="21" t="n">
        <v>3807.4</v>
      </c>
      <c r="J174" s="21" t="n">
        <v>3807.4</v>
      </c>
      <c r="K174" s="26" t="n">
        <v>189</v>
      </c>
      <c r="L174" s="21" t="n">
        <f aca="false">'Приложение 2'!C174</f>
        <v>2660848</v>
      </c>
      <c r="M174" s="21" t="n">
        <v>0</v>
      </c>
      <c r="N174" s="21" t="n">
        <v>1074486.88</v>
      </c>
      <c r="O174" s="21" t="n">
        <v>0</v>
      </c>
      <c r="P174" s="21" t="n">
        <f aca="false">L174-N174</f>
        <v>1586361.12</v>
      </c>
      <c r="Q174" s="21" t="n">
        <v>0</v>
      </c>
      <c r="R174" s="21" t="n">
        <f aca="false">L174/I174</f>
        <v>698.862215685245</v>
      </c>
      <c r="S174" s="21" t="n">
        <f aca="false">R174</f>
        <v>698.862215685245</v>
      </c>
      <c r="T174" s="42" t="n">
        <v>42735</v>
      </c>
    </row>
    <row r="175" customFormat="false" ht="14.35" hidden="false" customHeight="false" outlineLevel="0" collapsed="false">
      <c r="A175" s="38" t="s">
        <v>307</v>
      </c>
      <c r="B175" s="39" t="s">
        <v>308</v>
      </c>
      <c r="C175" s="17" t="n">
        <v>1982</v>
      </c>
      <c r="D175" s="17" t="n">
        <v>2007</v>
      </c>
      <c r="E175" s="40" t="s">
        <v>45</v>
      </c>
      <c r="F175" s="17" t="n">
        <v>4</v>
      </c>
      <c r="G175" s="17" t="n">
        <v>6</v>
      </c>
      <c r="H175" s="21" t="n">
        <v>4224.6</v>
      </c>
      <c r="I175" s="21" t="n">
        <v>3703.2</v>
      </c>
      <c r="J175" s="21" t="n">
        <v>3703.2</v>
      </c>
      <c r="K175" s="26" t="n">
        <v>210</v>
      </c>
      <c r="L175" s="21" t="n">
        <f aca="false">'Приложение 2'!C175</f>
        <v>3490086</v>
      </c>
      <c r="M175" s="21" t="n">
        <v>0</v>
      </c>
      <c r="N175" s="21" t="n">
        <v>3256011.59</v>
      </c>
      <c r="O175" s="21" t="n">
        <v>0</v>
      </c>
      <c r="P175" s="21" t="n">
        <f aca="false">L175-N175</f>
        <v>234074.41</v>
      </c>
      <c r="Q175" s="21" t="n">
        <v>0</v>
      </c>
      <c r="R175" s="21" t="n">
        <f aca="false">L175/I175</f>
        <v>942.451393389501</v>
      </c>
      <c r="S175" s="21" t="n">
        <f aca="false">R175</f>
        <v>942.451393389501</v>
      </c>
      <c r="T175" s="42" t="n">
        <v>42369</v>
      </c>
    </row>
    <row r="176" customFormat="false" ht="14.35" hidden="false" customHeight="false" outlineLevel="0" collapsed="false">
      <c r="A176" s="38" t="s">
        <v>309</v>
      </c>
      <c r="B176" s="39" t="s">
        <v>74</v>
      </c>
      <c r="C176" s="17" t="n">
        <v>1970</v>
      </c>
      <c r="D176" s="17" t="n">
        <v>2007</v>
      </c>
      <c r="E176" s="40" t="s">
        <v>50</v>
      </c>
      <c r="F176" s="17" t="n">
        <v>4</v>
      </c>
      <c r="G176" s="17" t="n">
        <v>4</v>
      </c>
      <c r="H176" s="21" t="n">
        <v>5778.2</v>
      </c>
      <c r="I176" s="21" t="n">
        <v>4788.9</v>
      </c>
      <c r="J176" s="21" t="n">
        <v>4788.9</v>
      </c>
      <c r="K176" s="26" t="n">
        <v>366</v>
      </c>
      <c r="L176" s="21" t="n">
        <f aca="false">'Приложение 2'!C176</f>
        <v>304639</v>
      </c>
      <c r="M176" s="21" t="n">
        <v>0</v>
      </c>
      <c r="N176" s="21" t="n">
        <v>304639</v>
      </c>
      <c r="O176" s="21" t="n">
        <v>0</v>
      </c>
      <c r="P176" s="21" t="n">
        <f aca="false">L176-N176</f>
        <v>0</v>
      </c>
      <c r="Q176" s="21" t="n">
        <v>0</v>
      </c>
      <c r="R176" s="21" t="n">
        <f aca="false">L176/I176</f>
        <v>63.613564701706</v>
      </c>
      <c r="S176" s="21" t="n">
        <f aca="false">R176</f>
        <v>63.613564701706</v>
      </c>
      <c r="T176" s="42" t="n">
        <v>42369</v>
      </c>
    </row>
    <row r="177" customFormat="false" ht="14.35" hidden="false" customHeight="false" outlineLevel="0" collapsed="false">
      <c r="A177" s="38" t="s">
        <v>310</v>
      </c>
      <c r="B177" s="39" t="s">
        <v>311</v>
      </c>
      <c r="C177" s="17" t="n">
        <v>1991</v>
      </c>
      <c r="D177" s="17" t="n">
        <v>2007</v>
      </c>
      <c r="E177" s="40" t="s">
        <v>50</v>
      </c>
      <c r="F177" s="17" t="n">
        <v>5</v>
      </c>
      <c r="G177" s="17" t="n">
        <v>1</v>
      </c>
      <c r="H177" s="21" t="n">
        <v>1319.2</v>
      </c>
      <c r="I177" s="21" t="n">
        <v>1319.2</v>
      </c>
      <c r="J177" s="26" t="n">
        <v>1319.2</v>
      </c>
      <c r="K177" s="26" t="n">
        <v>144</v>
      </c>
      <c r="L177" s="21" t="n">
        <f aca="false">'Приложение 2'!C177</f>
        <v>630207</v>
      </c>
      <c r="M177" s="21" t="n">
        <v>0</v>
      </c>
      <c r="N177" s="21" t="n">
        <v>555320.51</v>
      </c>
      <c r="O177" s="21" t="n">
        <v>0</v>
      </c>
      <c r="P177" s="21" t="n">
        <f aca="false">L177-N177</f>
        <v>74886.49</v>
      </c>
      <c r="Q177" s="21" t="n">
        <v>0</v>
      </c>
      <c r="R177" s="21" t="n">
        <f aca="false">L177/I177</f>
        <v>477.719072164948</v>
      </c>
      <c r="S177" s="21" t="n">
        <f aca="false">R177</f>
        <v>477.719072164948</v>
      </c>
      <c r="T177" s="42" t="n">
        <v>42369</v>
      </c>
    </row>
    <row r="178" customFormat="false" ht="14.35" hidden="false" customHeight="false" outlineLevel="0" collapsed="false">
      <c r="A178" s="38" t="s">
        <v>312</v>
      </c>
      <c r="B178" s="39" t="s">
        <v>313</v>
      </c>
      <c r="C178" s="17" t="n">
        <v>1991</v>
      </c>
      <c r="D178" s="17" t="n">
        <v>1991</v>
      </c>
      <c r="E178" s="40" t="s">
        <v>50</v>
      </c>
      <c r="F178" s="17" t="n">
        <v>5</v>
      </c>
      <c r="G178" s="17" t="n">
        <v>1</v>
      </c>
      <c r="H178" s="21" t="n">
        <v>1479.8</v>
      </c>
      <c r="I178" s="21" t="n">
        <v>1337.7</v>
      </c>
      <c r="J178" s="21" t="n">
        <v>1337.7</v>
      </c>
      <c r="K178" s="26" t="n">
        <v>144</v>
      </c>
      <c r="L178" s="21" t="n">
        <f aca="false">'Приложение 2'!C178</f>
        <v>738945</v>
      </c>
      <c r="M178" s="21" t="n">
        <v>0</v>
      </c>
      <c r="N178" s="21" t="n">
        <v>654834.01</v>
      </c>
      <c r="O178" s="21" t="n">
        <v>0</v>
      </c>
      <c r="P178" s="21" t="n">
        <f aca="false">L178-N178</f>
        <v>84110.99</v>
      </c>
      <c r="Q178" s="21" t="n">
        <v>0</v>
      </c>
      <c r="R178" s="21" t="n">
        <f aca="false">L178/I178</f>
        <v>552.399641175151</v>
      </c>
      <c r="S178" s="21" t="n">
        <f aca="false">R178</f>
        <v>552.399641175151</v>
      </c>
      <c r="T178" s="42" t="n">
        <v>42369</v>
      </c>
    </row>
    <row r="179" customFormat="false" ht="14.35" hidden="false" customHeight="false" outlineLevel="0" collapsed="false">
      <c r="A179" s="38" t="s">
        <v>314</v>
      </c>
      <c r="B179" s="39" t="s">
        <v>315</v>
      </c>
      <c r="C179" s="17" t="n">
        <v>1969</v>
      </c>
      <c r="D179" s="17" t="n">
        <v>2012</v>
      </c>
      <c r="E179" s="40" t="s">
        <v>45</v>
      </c>
      <c r="F179" s="17" t="n">
        <v>4</v>
      </c>
      <c r="G179" s="17" t="n">
        <v>4</v>
      </c>
      <c r="H179" s="21" t="n">
        <v>3643.6</v>
      </c>
      <c r="I179" s="21" t="n">
        <v>2529.5</v>
      </c>
      <c r="J179" s="21" t="n">
        <v>2529.5</v>
      </c>
      <c r="K179" s="26" t="n">
        <v>192</v>
      </c>
      <c r="L179" s="21" t="n">
        <f aca="false">'Приложение 2'!C179</f>
        <v>2485126.96</v>
      </c>
      <c r="M179" s="21" t="n">
        <v>0</v>
      </c>
      <c r="N179" s="21" t="n">
        <v>2313006.66</v>
      </c>
      <c r="O179" s="21" t="n">
        <v>0</v>
      </c>
      <c r="P179" s="21" t="n">
        <f aca="false">L179-N179</f>
        <v>172120.3</v>
      </c>
      <c r="Q179" s="21" t="n">
        <v>0</v>
      </c>
      <c r="R179" s="21" t="n">
        <f aca="false">L179/I179</f>
        <v>982.457782170389</v>
      </c>
      <c r="S179" s="21" t="n">
        <f aca="false">R179</f>
        <v>982.457782170389</v>
      </c>
      <c r="T179" s="42" t="n">
        <v>42369</v>
      </c>
    </row>
    <row r="180" customFormat="false" ht="14.35" hidden="false" customHeight="false" outlineLevel="0" collapsed="false">
      <c r="A180" s="38" t="s">
        <v>316</v>
      </c>
      <c r="B180" s="39" t="s">
        <v>317</v>
      </c>
      <c r="C180" s="17" t="n">
        <v>1980</v>
      </c>
      <c r="D180" s="17" t="n">
        <v>2010</v>
      </c>
      <c r="E180" s="40" t="s">
        <v>45</v>
      </c>
      <c r="F180" s="17" t="n">
        <v>4</v>
      </c>
      <c r="G180" s="17" t="n">
        <v>5</v>
      </c>
      <c r="H180" s="21" t="n">
        <v>4371.2</v>
      </c>
      <c r="I180" s="21" t="n">
        <v>3951.2</v>
      </c>
      <c r="J180" s="21" t="n">
        <v>3951.2</v>
      </c>
      <c r="K180" s="26" t="n">
        <v>240</v>
      </c>
      <c r="L180" s="21" t="n">
        <f aca="false">'Приложение 2'!C180</f>
        <v>280624</v>
      </c>
      <c r="M180" s="21" t="n">
        <v>0</v>
      </c>
      <c r="N180" s="21" t="n">
        <v>0</v>
      </c>
      <c r="O180" s="21" t="n">
        <v>0</v>
      </c>
      <c r="P180" s="21" t="n">
        <f aca="false">L180-N180</f>
        <v>280624</v>
      </c>
      <c r="Q180" s="21" t="n">
        <v>0</v>
      </c>
      <c r="R180" s="21" t="n">
        <f aca="false">L180/I180</f>
        <v>71.0224741850577</v>
      </c>
      <c r="S180" s="21" t="n">
        <f aca="false">R180</f>
        <v>71.0224741850577</v>
      </c>
      <c r="T180" s="42" t="n">
        <v>42369</v>
      </c>
    </row>
    <row r="181" customFormat="false" ht="14.35" hidden="false" customHeight="false" outlineLevel="0" collapsed="false">
      <c r="A181" s="38" t="s">
        <v>318</v>
      </c>
      <c r="B181" s="37" t="s">
        <v>319</v>
      </c>
      <c r="C181" s="17" t="n">
        <v>1973</v>
      </c>
      <c r="D181" s="17" t="n">
        <v>2007</v>
      </c>
      <c r="E181" s="40" t="s">
        <v>45</v>
      </c>
      <c r="F181" s="17" t="n">
        <v>3</v>
      </c>
      <c r="G181" s="17" t="n">
        <v>4</v>
      </c>
      <c r="H181" s="21" t="n">
        <v>3301.5</v>
      </c>
      <c r="I181" s="21" t="n">
        <v>2247</v>
      </c>
      <c r="J181" s="21" t="n">
        <v>1487.7</v>
      </c>
      <c r="K181" s="26" t="n">
        <v>144</v>
      </c>
      <c r="L181" s="21" t="n">
        <f aca="false">'Приложение 2'!C181</f>
        <v>1657792</v>
      </c>
      <c r="M181" s="21" t="n">
        <v>0</v>
      </c>
      <c r="N181" s="21" t="n">
        <v>1512316.65</v>
      </c>
      <c r="O181" s="21" t="n">
        <v>0</v>
      </c>
      <c r="P181" s="21" t="n">
        <f aca="false">L181-N181</f>
        <v>145475.35</v>
      </c>
      <c r="Q181" s="21" t="n">
        <v>0</v>
      </c>
      <c r="R181" s="21" t="n">
        <f aca="false">L181/I181</f>
        <v>737.780151312862</v>
      </c>
      <c r="S181" s="21" t="n">
        <f aca="false">R181</f>
        <v>737.780151312862</v>
      </c>
      <c r="T181" s="42" t="n">
        <v>42369</v>
      </c>
    </row>
    <row r="182" customFormat="false" ht="14.35" hidden="false" customHeight="false" outlineLevel="0" collapsed="false">
      <c r="A182" s="38" t="s">
        <v>320</v>
      </c>
      <c r="B182" s="37" t="s">
        <v>321</v>
      </c>
      <c r="C182" s="17" t="n">
        <v>1975</v>
      </c>
      <c r="D182" s="17" t="n">
        <v>2011</v>
      </c>
      <c r="E182" s="40" t="s">
        <v>45</v>
      </c>
      <c r="F182" s="17" t="n">
        <v>4</v>
      </c>
      <c r="G182" s="17" t="n">
        <v>3</v>
      </c>
      <c r="H182" s="21" t="n">
        <v>3183.5</v>
      </c>
      <c r="I182" s="21" t="n">
        <v>2215.8</v>
      </c>
      <c r="J182" s="21" t="n">
        <v>2215.8</v>
      </c>
      <c r="K182" s="26" t="n">
        <v>144</v>
      </c>
      <c r="L182" s="21" t="n">
        <f aca="false">'Приложение 2'!C182</f>
        <v>1525807</v>
      </c>
      <c r="M182" s="21" t="n">
        <v>0</v>
      </c>
      <c r="N182" s="21" t="n">
        <v>1389958.15</v>
      </c>
      <c r="O182" s="21" t="n">
        <v>0</v>
      </c>
      <c r="P182" s="21" t="n">
        <f aca="false">L182-N182</f>
        <v>135848.85</v>
      </c>
      <c r="Q182" s="21" t="n">
        <v>0</v>
      </c>
      <c r="R182" s="21" t="n">
        <f aca="false">L182/I182</f>
        <v>688.603213286398</v>
      </c>
      <c r="S182" s="21" t="n">
        <f aca="false">R182</f>
        <v>688.603213286398</v>
      </c>
      <c r="T182" s="42" t="n">
        <v>42369</v>
      </c>
    </row>
    <row r="183" customFormat="false" ht="14.35" hidden="false" customHeight="false" outlineLevel="0" collapsed="false">
      <c r="A183" s="38" t="s">
        <v>322</v>
      </c>
      <c r="B183" s="39" t="s">
        <v>323</v>
      </c>
      <c r="C183" s="17" t="n">
        <v>1986</v>
      </c>
      <c r="D183" s="17" t="n">
        <v>2007</v>
      </c>
      <c r="E183" s="40" t="s">
        <v>45</v>
      </c>
      <c r="F183" s="17" t="n">
        <v>2</v>
      </c>
      <c r="G183" s="17" t="n">
        <v>2</v>
      </c>
      <c r="H183" s="21" t="n">
        <v>655.3</v>
      </c>
      <c r="I183" s="21" t="n">
        <v>569.9</v>
      </c>
      <c r="J183" s="21" t="n">
        <v>569.9</v>
      </c>
      <c r="K183" s="26" t="n">
        <v>36</v>
      </c>
      <c r="L183" s="21" t="n">
        <f aca="false">'Приложение 2'!C183</f>
        <v>1023275.83</v>
      </c>
      <c r="M183" s="21" t="n">
        <v>0</v>
      </c>
      <c r="N183" s="21" t="n">
        <v>994773.5</v>
      </c>
      <c r="O183" s="21" t="n">
        <v>0</v>
      </c>
      <c r="P183" s="21" t="n">
        <f aca="false">L183-N183</f>
        <v>28502.33</v>
      </c>
      <c r="Q183" s="21" t="n">
        <v>0</v>
      </c>
      <c r="R183" s="21" t="n">
        <f aca="false">L183/I183</f>
        <v>1795.53576065977</v>
      </c>
      <c r="S183" s="21" t="n">
        <f aca="false">R183</f>
        <v>1795.53576065977</v>
      </c>
      <c r="T183" s="42" t="n">
        <v>42369</v>
      </c>
    </row>
    <row r="184" customFormat="false" ht="14.35" hidden="false" customHeight="false" outlineLevel="0" collapsed="false">
      <c r="A184" s="38" t="s">
        <v>324</v>
      </c>
      <c r="B184" s="39" t="s">
        <v>81</v>
      </c>
      <c r="C184" s="17" t="n">
        <v>1985</v>
      </c>
      <c r="D184" s="17" t="n">
        <v>2007</v>
      </c>
      <c r="E184" s="40" t="s">
        <v>45</v>
      </c>
      <c r="F184" s="17" t="n">
        <v>5</v>
      </c>
      <c r="G184" s="17" t="n">
        <v>6</v>
      </c>
      <c r="H184" s="21" t="n">
        <v>7132.4</v>
      </c>
      <c r="I184" s="21" t="n">
        <v>6108.7</v>
      </c>
      <c r="J184" s="21" t="n">
        <v>6108.7</v>
      </c>
      <c r="K184" s="26" t="n">
        <v>384</v>
      </c>
      <c r="L184" s="21" t="n">
        <f aca="false">'Приложение 2'!C184</f>
        <v>3017654</v>
      </c>
      <c r="M184" s="21" t="n">
        <v>0</v>
      </c>
      <c r="N184" s="21" t="n">
        <v>769800.36</v>
      </c>
      <c r="O184" s="21" t="n">
        <v>0</v>
      </c>
      <c r="P184" s="21" t="n">
        <f aca="false">L184-N184</f>
        <v>2247853.64</v>
      </c>
      <c r="Q184" s="21" t="n">
        <v>0</v>
      </c>
      <c r="R184" s="21" t="n">
        <f aca="false">L184/I184</f>
        <v>493.992829898342</v>
      </c>
      <c r="S184" s="21" t="n">
        <f aca="false">R184</f>
        <v>493.992829898342</v>
      </c>
      <c r="T184" s="42" t="n">
        <v>42735</v>
      </c>
    </row>
    <row r="185" customFormat="false" ht="14.35" hidden="false" customHeight="false" outlineLevel="0" collapsed="false">
      <c r="A185" s="38" t="s">
        <v>325</v>
      </c>
      <c r="B185" s="39" t="s">
        <v>326</v>
      </c>
      <c r="C185" s="17" t="n">
        <v>1986</v>
      </c>
      <c r="D185" s="17" t="n">
        <v>2007</v>
      </c>
      <c r="E185" s="40" t="s">
        <v>45</v>
      </c>
      <c r="F185" s="17" t="n">
        <v>4</v>
      </c>
      <c r="G185" s="17" t="n">
        <v>2</v>
      </c>
      <c r="H185" s="21" t="n">
        <v>1785.9</v>
      </c>
      <c r="I185" s="21" t="n">
        <v>1570.1</v>
      </c>
      <c r="J185" s="21" t="n">
        <v>1570.1</v>
      </c>
      <c r="K185" s="26" t="n">
        <v>84</v>
      </c>
      <c r="L185" s="21" t="n">
        <f aca="false">'Приложение 2'!C185</f>
        <v>1295540.36</v>
      </c>
      <c r="M185" s="21" t="n">
        <v>0</v>
      </c>
      <c r="N185" s="21" t="n">
        <v>1111425.95</v>
      </c>
      <c r="O185" s="21" t="n">
        <v>0</v>
      </c>
      <c r="P185" s="21" t="n">
        <f aca="false">L185-N185</f>
        <v>184114.41</v>
      </c>
      <c r="Q185" s="21" t="n">
        <v>0</v>
      </c>
      <c r="R185" s="21" t="n">
        <f aca="false">L185/I185</f>
        <v>825.132386472199</v>
      </c>
      <c r="S185" s="21" t="n">
        <f aca="false">R185</f>
        <v>825.132386472199</v>
      </c>
      <c r="T185" s="42" t="n">
        <v>42369</v>
      </c>
    </row>
    <row r="186" customFormat="false" ht="14.35" hidden="false" customHeight="false" outlineLevel="0" collapsed="false">
      <c r="A186" s="38" t="s">
        <v>327</v>
      </c>
      <c r="B186" s="39" t="s">
        <v>328</v>
      </c>
      <c r="C186" s="17" t="n">
        <v>1963</v>
      </c>
      <c r="D186" s="17" t="n">
        <v>2011</v>
      </c>
      <c r="E186" s="40" t="s">
        <v>45</v>
      </c>
      <c r="F186" s="17" t="n">
        <v>3</v>
      </c>
      <c r="G186" s="17" t="n">
        <v>5</v>
      </c>
      <c r="H186" s="21" t="n">
        <v>2604.2</v>
      </c>
      <c r="I186" s="21" t="n">
        <v>2398.4</v>
      </c>
      <c r="J186" s="21" t="n">
        <v>1803.9</v>
      </c>
      <c r="K186" s="26" t="n">
        <v>138</v>
      </c>
      <c r="L186" s="21" t="n">
        <f aca="false">'Приложение 2'!C186</f>
        <v>2534074.04</v>
      </c>
      <c r="M186" s="21" t="n">
        <v>0</v>
      </c>
      <c r="N186" s="21" t="n">
        <v>2226584.65</v>
      </c>
      <c r="O186" s="21" t="n">
        <v>0</v>
      </c>
      <c r="P186" s="21" t="n">
        <f aca="false">L186-N186</f>
        <v>307489.39</v>
      </c>
      <c r="Q186" s="21" t="n">
        <v>0</v>
      </c>
      <c r="R186" s="21" t="n">
        <f aca="false">L186/I186</f>
        <v>1056.56856237492</v>
      </c>
      <c r="S186" s="21" t="n">
        <f aca="false">R186</f>
        <v>1056.56856237492</v>
      </c>
      <c r="T186" s="42" t="n">
        <v>42369</v>
      </c>
    </row>
    <row r="187" customFormat="false" ht="14.35" hidden="false" customHeight="false" outlineLevel="0" collapsed="false">
      <c r="A187" s="38" t="s">
        <v>329</v>
      </c>
      <c r="B187" s="39" t="s">
        <v>330</v>
      </c>
      <c r="C187" s="17" t="n">
        <v>1976</v>
      </c>
      <c r="D187" s="17" t="n">
        <v>2007</v>
      </c>
      <c r="E187" s="40" t="s">
        <v>45</v>
      </c>
      <c r="F187" s="17" t="n">
        <v>4</v>
      </c>
      <c r="G187" s="17" t="n">
        <v>4</v>
      </c>
      <c r="H187" s="21" t="n">
        <v>4560</v>
      </c>
      <c r="I187" s="21" t="n">
        <v>3186.8</v>
      </c>
      <c r="J187" s="21" t="n">
        <v>3186.8</v>
      </c>
      <c r="K187" s="26" t="n">
        <v>192</v>
      </c>
      <c r="L187" s="21" t="n">
        <f aca="false">'Приложение 2'!C187</f>
        <v>190805</v>
      </c>
      <c r="M187" s="21" t="n">
        <v>0</v>
      </c>
      <c r="N187" s="21" t="n">
        <v>0</v>
      </c>
      <c r="O187" s="21" t="n">
        <v>0</v>
      </c>
      <c r="P187" s="21" t="n">
        <f aca="false">L187-N187</f>
        <v>190805</v>
      </c>
      <c r="Q187" s="21" t="n">
        <v>0</v>
      </c>
      <c r="R187" s="21" t="n">
        <f aca="false">L187/I187</f>
        <v>59.8735408560311</v>
      </c>
      <c r="S187" s="21" t="n">
        <f aca="false">R187</f>
        <v>59.8735408560311</v>
      </c>
      <c r="T187" s="42" t="n">
        <v>42369</v>
      </c>
    </row>
    <row r="188" customFormat="false" ht="14.35" hidden="false" customHeight="false" outlineLevel="0" collapsed="false">
      <c r="A188" s="38" t="s">
        <v>331</v>
      </c>
      <c r="B188" s="39" t="s">
        <v>332</v>
      </c>
      <c r="C188" s="17" t="n">
        <v>1993</v>
      </c>
      <c r="D188" s="17" t="n">
        <v>2007</v>
      </c>
      <c r="E188" s="40" t="s">
        <v>50</v>
      </c>
      <c r="F188" s="17" t="n">
        <v>5</v>
      </c>
      <c r="G188" s="17" t="n">
        <v>4</v>
      </c>
      <c r="H188" s="21" t="n">
        <v>2992.3</v>
      </c>
      <c r="I188" s="21" t="n">
        <v>2709</v>
      </c>
      <c r="J188" s="21" t="n">
        <v>2709</v>
      </c>
      <c r="K188" s="26" t="n">
        <v>150</v>
      </c>
      <c r="L188" s="21" t="n">
        <f aca="false">'Приложение 2'!C188</f>
        <v>1600558.96</v>
      </c>
      <c r="M188" s="21" t="n">
        <v>0</v>
      </c>
      <c r="N188" s="21" t="n">
        <v>1414824.61</v>
      </c>
      <c r="O188" s="21" t="n">
        <v>0</v>
      </c>
      <c r="P188" s="21" t="n">
        <f aca="false">L188-N188</f>
        <v>185734.35</v>
      </c>
      <c r="Q188" s="21" t="n">
        <v>0</v>
      </c>
      <c r="R188" s="21" t="n">
        <f aca="false">L188/I188</f>
        <v>590.830180878553</v>
      </c>
      <c r="S188" s="21" t="n">
        <f aca="false">R188</f>
        <v>590.830180878553</v>
      </c>
      <c r="T188" s="42" t="n">
        <v>42369</v>
      </c>
    </row>
    <row r="189" customFormat="false" ht="14.35" hidden="false" customHeight="false" outlineLevel="0" collapsed="false">
      <c r="A189" s="38" t="s">
        <v>333</v>
      </c>
      <c r="B189" s="39" t="s">
        <v>334</v>
      </c>
      <c r="C189" s="17" t="n">
        <v>1979</v>
      </c>
      <c r="D189" s="17" t="n">
        <v>2011</v>
      </c>
      <c r="E189" s="40" t="s">
        <v>45</v>
      </c>
      <c r="F189" s="17" t="n">
        <v>4</v>
      </c>
      <c r="G189" s="17" t="n">
        <v>10</v>
      </c>
      <c r="H189" s="21" t="n">
        <v>2197.3</v>
      </c>
      <c r="I189" s="21" t="n">
        <v>2197.3</v>
      </c>
      <c r="J189" s="26" t="n">
        <v>2197.3</v>
      </c>
      <c r="K189" s="26" t="n">
        <v>480</v>
      </c>
      <c r="L189" s="21" t="n">
        <f aca="false">'Приложение 2'!C189</f>
        <v>6094601.43</v>
      </c>
      <c r="M189" s="21" t="n">
        <v>0</v>
      </c>
      <c r="N189" s="21" t="n">
        <v>5459969.7</v>
      </c>
      <c r="O189" s="21" t="n">
        <v>0</v>
      </c>
      <c r="P189" s="21" t="n">
        <f aca="false">L189-N189</f>
        <v>634631.73</v>
      </c>
      <c r="Q189" s="21" t="n">
        <v>0</v>
      </c>
      <c r="R189" s="21" t="n">
        <f aca="false">L189/I189</f>
        <v>2773.67743594411</v>
      </c>
      <c r="S189" s="21" t="n">
        <f aca="false">R189</f>
        <v>2773.67743594411</v>
      </c>
      <c r="T189" s="42" t="n">
        <v>42369</v>
      </c>
    </row>
    <row r="190" customFormat="false" ht="14.35" hidden="false" customHeight="false" outlineLevel="0" collapsed="false">
      <c r="A190" s="38" t="s">
        <v>335</v>
      </c>
      <c r="B190" s="39" t="s">
        <v>336</v>
      </c>
      <c r="C190" s="17" t="n">
        <v>1976</v>
      </c>
      <c r="D190" s="17" t="n">
        <v>2008</v>
      </c>
      <c r="E190" s="40" t="s">
        <v>45</v>
      </c>
      <c r="F190" s="17" t="n">
        <v>4</v>
      </c>
      <c r="G190" s="17" t="n">
        <v>9</v>
      </c>
      <c r="H190" s="21" t="n">
        <v>7531.1</v>
      </c>
      <c r="I190" s="21" t="n">
        <v>6784.8</v>
      </c>
      <c r="J190" s="21" t="n">
        <v>6784.8</v>
      </c>
      <c r="K190" s="26" t="n">
        <v>420</v>
      </c>
      <c r="L190" s="21" t="n">
        <f aca="false">'Приложение 2'!C190</f>
        <v>6267349</v>
      </c>
      <c r="M190" s="21" t="n">
        <v>0</v>
      </c>
      <c r="N190" s="21" t="n">
        <v>5754785.23</v>
      </c>
      <c r="O190" s="21" t="n">
        <v>0</v>
      </c>
      <c r="P190" s="21" t="n">
        <f aca="false">L190-N190</f>
        <v>512563.77</v>
      </c>
      <c r="Q190" s="21" t="n">
        <v>0</v>
      </c>
      <c r="R190" s="21" t="n">
        <f aca="false">L190/I190</f>
        <v>923.733787289235</v>
      </c>
      <c r="S190" s="21" t="n">
        <f aca="false">R190</f>
        <v>923.733787289235</v>
      </c>
      <c r="T190" s="42" t="n">
        <v>42369</v>
      </c>
    </row>
    <row r="191" customFormat="false" ht="14.35" hidden="false" customHeight="false" outlineLevel="0" collapsed="false">
      <c r="A191" s="38" t="s">
        <v>337</v>
      </c>
      <c r="B191" s="39" t="s">
        <v>338</v>
      </c>
      <c r="C191" s="17" t="n">
        <v>1988</v>
      </c>
      <c r="D191" s="17" t="n">
        <v>2013</v>
      </c>
      <c r="E191" s="40" t="s">
        <v>45</v>
      </c>
      <c r="F191" s="17" t="n">
        <v>4</v>
      </c>
      <c r="G191" s="17" t="n">
        <v>10</v>
      </c>
      <c r="H191" s="21" t="n">
        <v>8677.9</v>
      </c>
      <c r="I191" s="21" t="n">
        <v>7835.9</v>
      </c>
      <c r="J191" s="21" t="n">
        <v>7835.9</v>
      </c>
      <c r="K191" s="26" t="n">
        <v>468</v>
      </c>
      <c r="L191" s="21" t="n">
        <f aca="false">'Приложение 2'!C191</f>
        <v>6502816</v>
      </c>
      <c r="M191" s="21" t="n">
        <v>0</v>
      </c>
      <c r="N191" s="21" t="n">
        <v>4952151.57</v>
      </c>
      <c r="O191" s="21" t="n">
        <v>0</v>
      </c>
      <c r="P191" s="21" t="n">
        <f aca="false">L191-N191</f>
        <v>1550664.43</v>
      </c>
      <c r="Q191" s="21" t="n">
        <v>0</v>
      </c>
      <c r="R191" s="21" t="n">
        <f aca="false">L191/I191</f>
        <v>829.874806978139</v>
      </c>
      <c r="S191" s="21" t="n">
        <f aca="false">R191</f>
        <v>829.874806978139</v>
      </c>
      <c r="T191" s="42" t="n">
        <v>42369</v>
      </c>
    </row>
    <row r="192" customFormat="false" ht="14.35" hidden="false" customHeight="false" outlineLevel="0" collapsed="false">
      <c r="A192" s="38" t="s">
        <v>339</v>
      </c>
      <c r="B192" s="39" t="s">
        <v>340</v>
      </c>
      <c r="C192" s="17" t="n">
        <v>1962</v>
      </c>
      <c r="D192" s="17" t="n">
        <v>2007</v>
      </c>
      <c r="E192" s="40" t="s">
        <v>45</v>
      </c>
      <c r="F192" s="17" t="n">
        <v>2</v>
      </c>
      <c r="G192" s="17" t="n">
        <v>2</v>
      </c>
      <c r="H192" s="21" t="n">
        <v>670.9</v>
      </c>
      <c r="I192" s="21" t="n">
        <v>660.1</v>
      </c>
      <c r="J192" s="21" t="n">
        <v>660.1</v>
      </c>
      <c r="K192" s="26" t="n">
        <v>48</v>
      </c>
      <c r="L192" s="21" t="n">
        <f aca="false">'Приложение 2'!C192</f>
        <v>1098770</v>
      </c>
      <c r="M192" s="21" t="n">
        <v>0</v>
      </c>
      <c r="N192" s="21" t="n">
        <v>1074495.51</v>
      </c>
      <c r="O192" s="21" t="n">
        <v>0</v>
      </c>
      <c r="P192" s="21" t="n">
        <f aca="false">L192-N192</f>
        <v>24274.49</v>
      </c>
      <c r="Q192" s="21" t="n">
        <v>0</v>
      </c>
      <c r="R192" s="21" t="n">
        <f aca="false">L192/I192</f>
        <v>1664.55082563248</v>
      </c>
      <c r="S192" s="21" t="n">
        <f aca="false">R192</f>
        <v>1664.55082563248</v>
      </c>
      <c r="T192" s="42" t="n">
        <v>42369</v>
      </c>
    </row>
    <row r="193" customFormat="false" ht="14.35" hidden="false" customHeight="false" outlineLevel="0" collapsed="false">
      <c r="A193" s="38" t="s">
        <v>341</v>
      </c>
      <c r="B193" s="39" t="s">
        <v>342</v>
      </c>
      <c r="C193" s="17" t="n">
        <v>1965</v>
      </c>
      <c r="D193" s="17" t="n">
        <v>2007</v>
      </c>
      <c r="E193" s="40" t="s">
        <v>45</v>
      </c>
      <c r="F193" s="17" t="n">
        <v>2</v>
      </c>
      <c r="G193" s="17" t="n">
        <v>1</v>
      </c>
      <c r="H193" s="21" t="n">
        <v>337.3</v>
      </c>
      <c r="I193" s="21" t="n">
        <v>284.8</v>
      </c>
      <c r="J193" s="21" t="n">
        <v>284.8</v>
      </c>
      <c r="K193" s="26" t="n">
        <v>24</v>
      </c>
      <c r="L193" s="21" t="n">
        <f aca="false">'Приложение 2'!C193</f>
        <v>572285</v>
      </c>
      <c r="M193" s="21" t="n">
        <v>0</v>
      </c>
      <c r="N193" s="21" t="n">
        <v>436091.21</v>
      </c>
      <c r="O193" s="21" t="n">
        <v>0</v>
      </c>
      <c r="P193" s="21" t="n">
        <f aca="false">L193-N193</f>
        <v>136193.79</v>
      </c>
      <c r="Q193" s="21" t="n">
        <v>0</v>
      </c>
      <c r="R193" s="21" t="n">
        <f aca="false">L193/I193</f>
        <v>2009.42766853933</v>
      </c>
      <c r="S193" s="21" t="n">
        <f aca="false">R193</f>
        <v>2009.42766853933</v>
      </c>
      <c r="T193" s="42" t="n">
        <v>42369</v>
      </c>
    </row>
    <row r="194" customFormat="false" ht="14.35" hidden="false" customHeight="false" outlineLevel="0" collapsed="false">
      <c r="A194" s="38" t="s">
        <v>343</v>
      </c>
      <c r="B194" s="39" t="s">
        <v>344</v>
      </c>
      <c r="C194" s="17" t="n">
        <v>1973</v>
      </c>
      <c r="D194" s="17" t="n">
        <v>2007</v>
      </c>
      <c r="E194" s="40" t="s">
        <v>45</v>
      </c>
      <c r="F194" s="17" t="n">
        <v>4</v>
      </c>
      <c r="G194" s="17" t="n">
        <v>4</v>
      </c>
      <c r="H194" s="21" t="n">
        <v>4605</v>
      </c>
      <c r="I194" s="21" t="n">
        <v>3189.5</v>
      </c>
      <c r="J194" s="21" t="n">
        <v>3189.5</v>
      </c>
      <c r="K194" s="26" t="n">
        <v>189</v>
      </c>
      <c r="L194" s="21" t="n">
        <f aca="false">'Приложение 2'!C194</f>
        <v>2822186</v>
      </c>
      <c r="M194" s="21" t="n">
        <v>0</v>
      </c>
      <c r="N194" s="21" t="n">
        <v>2602422.93</v>
      </c>
      <c r="O194" s="21" t="n">
        <v>0</v>
      </c>
      <c r="P194" s="21" t="n">
        <f aca="false">L194-N194</f>
        <v>219763.07</v>
      </c>
      <c r="Q194" s="21" t="n">
        <v>0</v>
      </c>
      <c r="R194" s="21" t="n">
        <f aca="false">L194/I194</f>
        <v>884.836494748393</v>
      </c>
      <c r="S194" s="21" t="n">
        <f aca="false">R194</f>
        <v>884.836494748393</v>
      </c>
      <c r="T194" s="42" t="n">
        <v>42369</v>
      </c>
    </row>
    <row r="195" customFormat="false" ht="14.35" hidden="false" customHeight="false" outlineLevel="0" collapsed="false">
      <c r="A195" s="38" t="s">
        <v>345</v>
      </c>
      <c r="B195" s="39" t="s">
        <v>346</v>
      </c>
      <c r="C195" s="17" t="n">
        <v>1975</v>
      </c>
      <c r="D195" s="17" t="n">
        <v>2007</v>
      </c>
      <c r="E195" s="40" t="s">
        <v>45</v>
      </c>
      <c r="F195" s="17" t="n">
        <v>4</v>
      </c>
      <c r="G195" s="17" t="n">
        <v>4</v>
      </c>
      <c r="H195" s="21" t="n">
        <v>3482.9</v>
      </c>
      <c r="I195" s="21" t="n">
        <v>3171.6</v>
      </c>
      <c r="J195" s="21" t="n">
        <v>3171.6</v>
      </c>
      <c r="K195" s="26" t="n">
        <v>192</v>
      </c>
      <c r="L195" s="21" t="n">
        <f aca="false">'Приложение 2'!C195</f>
        <v>3183994</v>
      </c>
      <c r="M195" s="21" t="n">
        <v>0</v>
      </c>
      <c r="N195" s="21" t="n">
        <v>2974450.88</v>
      </c>
      <c r="O195" s="21" t="n">
        <v>0</v>
      </c>
      <c r="P195" s="21" t="n">
        <f aca="false">L195-N195</f>
        <v>209543.12</v>
      </c>
      <c r="Q195" s="21" t="n">
        <v>0</v>
      </c>
      <c r="R195" s="21" t="n">
        <f aca="false">L195/I195</f>
        <v>1003.90780678522</v>
      </c>
      <c r="S195" s="21" t="n">
        <f aca="false">R195</f>
        <v>1003.90780678522</v>
      </c>
      <c r="T195" s="42" t="n">
        <v>42369</v>
      </c>
    </row>
    <row r="196" customFormat="false" ht="14.35" hidden="false" customHeight="false" outlineLevel="0" collapsed="false">
      <c r="A196" s="38" t="s">
        <v>347</v>
      </c>
      <c r="B196" s="39" t="s">
        <v>348</v>
      </c>
      <c r="C196" s="17" t="n">
        <v>1976</v>
      </c>
      <c r="D196" s="17" t="n">
        <v>2007</v>
      </c>
      <c r="E196" s="40" t="s">
        <v>45</v>
      </c>
      <c r="F196" s="17" t="n">
        <v>4</v>
      </c>
      <c r="G196" s="17" t="n">
        <v>4</v>
      </c>
      <c r="H196" s="21" t="n">
        <v>4629.8</v>
      </c>
      <c r="I196" s="21" t="n">
        <v>3198.1</v>
      </c>
      <c r="J196" s="21" t="n">
        <v>3198.1</v>
      </c>
      <c r="K196" s="26" t="n">
        <v>192</v>
      </c>
      <c r="L196" s="21" t="n">
        <f aca="false">'Приложение 2'!C196</f>
        <v>229958</v>
      </c>
      <c r="M196" s="21" t="n">
        <v>0</v>
      </c>
      <c r="N196" s="21" t="n">
        <v>58037.97</v>
      </c>
      <c r="O196" s="21" t="n">
        <v>0</v>
      </c>
      <c r="P196" s="21" t="n">
        <f aca="false">L196-N196</f>
        <v>171920.03</v>
      </c>
      <c r="Q196" s="21" t="n">
        <v>0</v>
      </c>
      <c r="R196" s="21" t="n">
        <f aca="false">L196/I196</f>
        <v>71.9045683374504</v>
      </c>
      <c r="S196" s="21" t="n">
        <f aca="false">R196</f>
        <v>71.9045683374504</v>
      </c>
      <c r="T196" s="42" t="n">
        <v>42369</v>
      </c>
    </row>
    <row r="197" customFormat="false" ht="14.35" hidden="false" customHeight="false" outlineLevel="0" collapsed="false">
      <c r="A197" s="38" t="s">
        <v>349</v>
      </c>
      <c r="B197" s="39" t="s">
        <v>350</v>
      </c>
      <c r="C197" s="17" t="n">
        <v>1987</v>
      </c>
      <c r="D197" s="17" t="n">
        <v>2010</v>
      </c>
      <c r="E197" s="40" t="s">
        <v>50</v>
      </c>
      <c r="F197" s="17" t="n">
        <v>5</v>
      </c>
      <c r="G197" s="17" t="n">
        <v>6</v>
      </c>
      <c r="H197" s="21" t="n">
        <v>4844.1</v>
      </c>
      <c r="I197" s="21" t="n">
        <v>4266.9</v>
      </c>
      <c r="J197" s="21" t="n">
        <v>4266.9</v>
      </c>
      <c r="K197" s="26" t="n">
        <v>237</v>
      </c>
      <c r="L197" s="21" t="n">
        <f aca="false">'Приложение 2'!C197</f>
        <v>2023450</v>
      </c>
      <c r="M197" s="21" t="n">
        <v>0</v>
      </c>
      <c r="N197" s="21" t="n">
        <v>1770020.55</v>
      </c>
      <c r="O197" s="21" t="n">
        <v>0</v>
      </c>
      <c r="P197" s="21" t="n">
        <f aca="false">L197-N197</f>
        <v>253429.45</v>
      </c>
      <c r="Q197" s="21" t="n">
        <v>0</v>
      </c>
      <c r="R197" s="21" t="n">
        <f aca="false">L197/I197</f>
        <v>474.220159835009</v>
      </c>
      <c r="S197" s="21" t="n">
        <f aca="false">R197</f>
        <v>474.220159835009</v>
      </c>
      <c r="T197" s="42" t="n">
        <v>42369</v>
      </c>
    </row>
    <row r="198" customFormat="false" ht="14.35" hidden="false" customHeight="false" outlineLevel="0" collapsed="false">
      <c r="A198" s="38" t="s">
        <v>351</v>
      </c>
      <c r="B198" s="39" t="s">
        <v>352</v>
      </c>
      <c r="C198" s="17" t="n">
        <v>1977</v>
      </c>
      <c r="D198" s="17" t="n">
        <v>2007</v>
      </c>
      <c r="E198" s="40" t="s">
        <v>45</v>
      </c>
      <c r="F198" s="17" t="n">
        <v>4</v>
      </c>
      <c r="G198" s="17" t="n">
        <v>4</v>
      </c>
      <c r="H198" s="21" t="n">
        <v>3458.6</v>
      </c>
      <c r="I198" s="21" t="n">
        <v>3138.7</v>
      </c>
      <c r="J198" s="21" t="n">
        <v>3138.7</v>
      </c>
      <c r="K198" s="26" t="n">
        <v>192</v>
      </c>
      <c r="L198" s="21" t="n">
        <f aca="false">'Приложение 2'!C198</f>
        <v>2462556</v>
      </c>
      <c r="M198" s="21" t="n">
        <v>0</v>
      </c>
      <c r="N198" s="21" t="n">
        <v>2239470.16</v>
      </c>
      <c r="O198" s="21" t="n">
        <v>0</v>
      </c>
      <c r="P198" s="21" t="n">
        <f aca="false">L198-N198</f>
        <v>223085.84</v>
      </c>
      <c r="Q198" s="21" t="n">
        <v>0</v>
      </c>
      <c r="R198" s="21" t="n">
        <f aca="false">L198/I198</f>
        <v>784.578328607385</v>
      </c>
      <c r="S198" s="21" t="n">
        <f aca="false">R198</f>
        <v>784.578328607385</v>
      </c>
      <c r="T198" s="42" t="n">
        <v>42369</v>
      </c>
    </row>
    <row r="199" customFormat="false" ht="14.35" hidden="false" customHeight="false" outlineLevel="0" collapsed="false">
      <c r="A199" s="38" t="s">
        <v>353</v>
      </c>
      <c r="B199" s="39" t="s">
        <v>354</v>
      </c>
      <c r="C199" s="17" t="n">
        <v>1992</v>
      </c>
      <c r="D199" s="17" t="n">
        <v>2007</v>
      </c>
      <c r="E199" s="40" t="s">
        <v>50</v>
      </c>
      <c r="F199" s="17" t="n">
        <v>5</v>
      </c>
      <c r="G199" s="17" t="n">
        <v>1</v>
      </c>
      <c r="H199" s="21" t="n">
        <v>1410.2</v>
      </c>
      <c r="I199" s="21" t="n">
        <v>1325.6</v>
      </c>
      <c r="J199" s="21" t="n">
        <v>1325.6</v>
      </c>
      <c r="K199" s="26" t="n">
        <v>120</v>
      </c>
      <c r="L199" s="21" t="n">
        <f aca="false">'Приложение 2'!C199</f>
        <v>938843.6</v>
      </c>
      <c r="M199" s="21" t="n">
        <v>0</v>
      </c>
      <c r="N199" s="21" t="n">
        <v>717056.23</v>
      </c>
      <c r="O199" s="21" t="n">
        <v>0</v>
      </c>
      <c r="P199" s="21" t="n">
        <f aca="false">L199-N199</f>
        <v>221787.37</v>
      </c>
      <c r="Q199" s="21" t="n">
        <v>0</v>
      </c>
      <c r="R199" s="21" t="n">
        <f aca="false">L199/I199</f>
        <v>708.240494870248</v>
      </c>
      <c r="S199" s="21" t="n">
        <f aca="false">R199</f>
        <v>708.240494870248</v>
      </c>
      <c r="T199" s="42" t="n">
        <v>42369</v>
      </c>
    </row>
    <row r="200" customFormat="false" ht="14.35" hidden="false" customHeight="false" outlineLevel="0" collapsed="false">
      <c r="A200" s="38" t="s">
        <v>355</v>
      </c>
      <c r="B200" s="39" t="s">
        <v>356</v>
      </c>
      <c r="C200" s="17" t="n">
        <v>1987</v>
      </c>
      <c r="D200" s="17" t="n">
        <v>2010</v>
      </c>
      <c r="E200" s="40" t="s">
        <v>45</v>
      </c>
      <c r="F200" s="17" t="n">
        <v>5</v>
      </c>
      <c r="G200" s="17" t="n">
        <v>4</v>
      </c>
      <c r="H200" s="21" t="n">
        <v>5723.7</v>
      </c>
      <c r="I200" s="21" t="n">
        <v>4143.4</v>
      </c>
      <c r="J200" s="21" t="n">
        <v>4143.4</v>
      </c>
      <c r="K200" s="26" t="n">
        <v>240</v>
      </c>
      <c r="L200" s="21" t="n">
        <f aca="false">'Приложение 2'!C200</f>
        <v>2300000</v>
      </c>
      <c r="M200" s="21" t="n">
        <v>0</v>
      </c>
      <c r="N200" s="21" t="n">
        <v>2001552.65</v>
      </c>
      <c r="O200" s="21" t="n">
        <v>0</v>
      </c>
      <c r="P200" s="21" t="n">
        <f aca="false">L200-N200</f>
        <v>298447.35</v>
      </c>
      <c r="Q200" s="21" t="n">
        <v>0</v>
      </c>
      <c r="R200" s="21" t="n">
        <f aca="false">L200/I200</f>
        <v>555.099676594102</v>
      </c>
      <c r="S200" s="21" t="n">
        <f aca="false">R200</f>
        <v>555.099676594102</v>
      </c>
      <c r="T200" s="42" t="n">
        <v>42369</v>
      </c>
    </row>
    <row r="201" customFormat="false" ht="14.35" hidden="false" customHeight="false" outlineLevel="0" collapsed="false">
      <c r="A201" s="38" t="s">
        <v>357</v>
      </c>
      <c r="B201" s="39" t="s">
        <v>358</v>
      </c>
      <c r="C201" s="17" t="n">
        <v>1969</v>
      </c>
      <c r="D201" s="17" t="n">
        <v>2013</v>
      </c>
      <c r="E201" s="40" t="s">
        <v>45</v>
      </c>
      <c r="F201" s="17" t="n">
        <v>4</v>
      </c>
      <c r="G201" s="17" t="n">
        <v>4</v>
      </c>
      <c r="H201" s="21" t="n">
        <v>4523.5</v>
      </c>
      <c r="I201" s="21" t="n">
        <v>3160.6</v>
      </c>
      <c r="J201" s="21" t="n">
        <v>3160.6</v>
      </c>
      <c r="K201" s="26" t="n">
        <v>192</v>
      </c>
      <c r="L201" s="21" t="n">
        <f aca="false">'Приложение 2'!C201</f>
        <v>3781840</v>
      </c>
      <c r="M201" s="21" t="n">
        <v>0</v>
      </c>
      <c r="N201" s="21" t="n">
        <v>3512915.66</v>
      </c>
      <c r="O201" s="21" t="n">
        <v>0</v>
      </c>
      <c r="P201" s="21" t="n">
        <f aca="false">L201-N201</f>
        <v>268924.34</v>
      </c>
      <c r="Q201" s="21" t="n">
        <v>0</v>
      </c>
      <c r="R201" s="21" t="n">
        <f aca="false">L201/I201</f>
        <v>1196.5576156426</v>
      </c>
      <c r="S201" s="21" t="n">
        <f aca="false">R201</f>
        <v>1196.5576156426</v>
      </c>
      <c r="T201" s="42" t="n">
        <v>42369</v>
      </c>
    </row>
    <row r="202" customFormat="false" ht="14.35" hidden="false" customHeight="false" outlineLevel="0" collapsed="false">
      <c r="A202" s="38" t="s">
        <v>359</v>
      </c>
      <c r="B202" s="39" t="s">
        <v>360</v>
      </c>
      <c r="C202" s="17" t="n">
        <v>1974</v>
      </c>
      <c r="D202" s="17" t="n">
        <v>2007</v>
      </c>
      <c r="E202" s="40" t="s">
        <v>45</v>
      </c>
      <c r="F202" s="17" t="n">
        <v>4</v>
      </c>
      <c r="G202" s="17" t="n">
        <v>4</v>
      </c>
      <c r="H202" s="21" t="n">
        <v>3145.7</v>
      </c>
      <c r="I202" s="21" t="n">
        <v>3145.7</v>
      </c>
      <c r="J202" s="21" t="n">
        <v>3145.7</v>
      </c>
      <c r="K202" s="26" t="n">
        <v>192</v>
      </c>
      <c r="L202" s="21" t="n">
        <f aca="false">'Приложение 2'!C202</f>
        <v>2637894</v>
      </c>
      <c r="M202" s="21" t="n">
        <v>0</v>
      </c>
      <c r="N202" s="21" t="n">
        <v>2460520.4</v>
      </c>
      <c r="O202" s="21" t="n">
        <v>0</v>
      </c>
      <c r="P202" s="21" t="n">
        <f aca="false">L202-N202</f>
        <v>177373.6</v>
      </c>
      <c r="Q202" s="21" t="n">
        <v>0</v>
      </c>
      <c r="R202" s="21" t="n">
        <f aca="false">L202/I202</f>
        <v>838.571383157962</v>
      </c>
      <c r="S202" s="21" t="n">
        <f aca="false">R202</f>
        <v>838.571383157962</v>
      </c>
      <c r="T202" s="42" t="n">
        <v>42369</v>
      </c>
    </row>
    <row r="203" customFormat="false" ht="14.35" hidden="false" customHeight="false" outlineLevel="0" collapsed="false">
      <c r="A203" s="38" t="s">
        <v>361</v>
      </c>
      <c r="B203" s="37" t="s">
        <v>89</v>
      </c>
      <c r="C203" s="18" t="s">
        <v>31</v>
      </c>
      <c r="D203" s="18" t="s">
        <v>31</v>
      </c>
      <c r="E203" s="18" t="s">
        <v>31</v>
      </c>
      <c r="F203" s="18" t="s">
        <v>31</v>
      </c>
      <c r="G203" s="18" t="s">
        <v>31</v>
      </c>
      <c r="H203" s="31" t="n">
        <f aca="false">SUM(H204:H206)</f>
        <v>6027.5</v>
      </c>
      <c r="I203" s="31" t="n">
        <f aca="false">SUM(I204:I206)</f>
        <v>5661.1</v>
      </c>
      <c r="J203" s="31" t="n">
        <f aca="false">SUM(J204:J206)</f>
        <v>5404.61</v>
      </c>
      <c r="K203" s="26" t="n">
        <f aca="false">SUM(K204:K206)</f>
        <v>321</v>
      </c>
      <c r="L203" s="31" t="n">
        <f aca="false">SUM(L204:L206)</f>
        <v>5592382.74</v>
      </c>
      <c r="M203" s="21" t="n">
        <f aca="false">SUM(M204:M206)</f>
        <v>0</v>
      </c>
      <c r="N203" s="31" t="n">
        <f aca="false">SUM(N204:N206)</f>
        <v>4516923.2</v>
      </c>
      <c r="O203" s="21" t="n">
        <f aca="false">SUM(O204:O206)</f>
        <v>0</v>
      </c>
      <c r="P203" s="21" t="n">
        <f aca="false">SUM(P204:P206)</f>
        <v>1075459.54</v>
      </c>
      <c r="Q203" s="21" t="n">
        <f aca="false">SUM(Q204:Q206)</f>
        <v>0</v>
      </c>
      <c r="R203" s="21" t="s">
        <v>31</v>
      </c>
      <c r="S203" s="21" t="s">
        <v>31</v>
      </c>
      <c r="T203" s="17" t="s">
        <v>31</v>
      </c>
    </row>
    <row r="204" customFormat="false" ht="14.35" hidden="false" customHeight="false" outlineLevel="0" collapsed="false">
      <c r="A204" s="38" t="s">
        <v>362</v>
      </c>
      <c r="B204" s="39" t="s">
        <v>91</v>
      </c>
      <c r="C204" s="17" t="n">
        <v>1983</v>
      </c>
      <c r="D204" s="17" t="n">
        <v>2007</v>
      </c>
      <c r="E204" s="40" t="s">
        <v>40</v>
      </c>
      <c r="F204" s="17" t="n">
        <v>2</v>
      </c>
      <c r="G204" s="17" t="n">
        <v>2</v>
      </c>
      <c r="H204" s="21" t="n">
        <v>822.6</v>
      </c>
      <c r="I204" s="21" t="n">
        <v>742.2</v>
      </c>
      <c r="J204" s="21" t="n">
        <v>539.2</v>
      </c>
      <c r="K204" s="26" t="n">
        <v>36</v>
      </c>
      <c r="L204" s="21" t="n">
        <f aca="false">'Приложение 2'!C204</f>
        <v>906011</v>
      </c>
      <c r="M204" s="21" t="n">
        <v>0</v>
      </c>
      <c r="N204" s="21" t="n">
        <v>878902.23</v>
      </c>
      <c r="O204" s="21" t="n">
        <v>0</v>
      </c>
      <c r="P204" s="21" t="n">
        <f aca="false">L204-N204</f>
        <v>27108.77</v>
      </c>
      <c r="Q204" s="21" t="n">
        <v>0</v>
      </c>
      <c r="R204" s="21" t="n">
        <f aca="false">L204/H204</f>
        <v>1101.39922197909</v>
      </c>
      <c r="S204" s="21" t="n">
        <f aca="false">R204</f>
        <v>1101.39922197909</v>
      </c>
      <c r="T204" s="42" t="n">
        <v>42369</v>
      </c>
    </row>
    <row r="205" customFormat="false" ht="14.35" hidden="false" customHeight="false" outlineLevel="0" collapsed="false">
      <c r="A205" s="38" t="s">
        <v>363</v>
      </c>
      <c r="B205" s="39" t="s">
        <v>364</v>
      </c>
      <c r="C205" s="17" t="n">
        <v>1986</v>
      </c>
      <c r="D205" s="17" t="n">
        <v>2007</v>
      </c>
      <c r="E205" s="40" t="s">
        <v>45</v>
      </c>
      <c r="F205" s="17" t="n">
        <v>5</v>
      </c>
      <c r="G205" s="17" t="n">
        <v>3</v>
      </c>
      <c r="H205" s="21" t="n">
        <v>4496</v>
      </c>
      <c r="I205" s="21" t="n">
        <v>4282.1</v>
      </c>
      <c r="J205" s="21" t="n">
        <v>4228.61</v>
      </c>
      <c r="K205" s="26" t="n">
        <v>237</v>
      </c>
      <c r="L205" s="21" t="n">
        <f aca="false">'Приложение 2'!C205</f>
        <v>2736142.27</v>
      </c>
      <c r="M205" s="21" t="n">
        <v>0</v>
      </c>
      <c r="N205" s="21" t="n">
        <v>2409549.94</v>
      </c>
      <c r="O205" s="21" t="n">
        <v>0</v>
      </c>
      <c r="P205" s="21" t="n">
        <f aca="false">L205-N205</f>
        <v>326592.33</v>
      </c>
      <c r="Q205" s="21" t="n">
        <v>0</v>
      </c>
      <c r="R205" s="21" t="n">
        <f aca="false">L205/I205</f>
        <v>638.972062772938</v>
      </c>
      <c r="S205" s="21" t="n">
        <f aca="false">R205</f>
        <v>638.972062772938</v>
      </c>
      <c r="T205" s="42" t="n">
        <v>42369</v>
      </c>
    </row>
    <row r="206" customFormat="false" ht="14.35" hidden="false" customHeight="false" outlineLevel="0" collapsed="false">
      <c r="A206" s="38" t="s">
        <v>365</v>
      </c>
      <c r="B206" s="39" t="s">
        <v>366</v>
      </c>
      <c r="C206" s="17" t="n">
        <v>1971</v>
      </c>
      <c r="D206" s="17" t="n">
        <v>2007</v>
      </c>
      <c r="E206" s="40" t="s">
        <v>45</v>
      </c>
      <c r="F206" s="17" t="n">
        <v>2</v>
      </c>
      <c r="G206" s="17" t="n">
        <v>2</v>
      </c>
      <c r="H206" s="21" t="n">
        <v>708.9</v>
      </c>
      <c r="I206" s="21" t="n">
        <v>636.8</v>
      </c>
      <c r="J206" s="21" t="n">
        <f aca="false">I206</f>
        <v>636.8</v>
      </c>
      <c r="K206" s="26" t="n">
        <v>48</v>
      </c>
      <c r="L206" s="21" t="n">
        <f aca="false">'Приложение 2'!C206</f>
        <v>1950229.47</v>
      </c>
      <c r="M206" s="21" t="n">
        <v>0</v>
      </c>
      <c r="N206" s="21" t="n">
        <v>1228471.03</v>
      </c>
      <c r="O206" s="21" t="n">
        <v>0</v>
      </c>
      <c r="P206" s="21" t="n">
        <f aca="false">L206-N206</f>
        <v>721758.44</v>
      </c>
      <c r="Q206" s="21" t="n">
        <v>0</v>
      </c>
      <c r="R206" s="21" t="n">
        <f aca="false">L206/I206</f>
        <v>3062.54627826633</v>
      </c>
      <c r="S206" s="21" t="n">
        <f aca="false">R206</f>
        <v>3062.54627826633</v>
      </c>
      <c r="T206" s="42" t="n">
        <v>42369</v>
      </c>
    </row>
    <row r="207" customFormat="false" ht="14.35" hidden="false" customHeight="false" outlineLevel="0" collapsed="false">
      <c r="A207" s="38" t="s">
        <v>367</v>
      </c>
      <c r="B207" s="37" t="s">
        <v>93</v>
      </c>
      <c r="C207" s="18" t="s">
        <v>31</v>
      </c>
      <c r="D207" s="18" t="s">
        <v>31</v>
      </c>
      <c r="E207" s="18" t="s">
        <v>31</v>
      </c>
      <c r="F207" s="18" t="s">
        <v>31</v>
      </c>
      <c r="G207" s="18" t="s">
        <v>31</v>
      </c>
      <c r="H207" s="21" t="n">
        <f aca="false">SUM(H208:H208)</f>
        <v>1647.4</v>
      </c>
      <c r="I207" s="21" t="n">
        <f aca="false">SUM(I208:I208)</f>
        <v>1647.4</v>
      </c>
      <c r="J207" s="31" t="n">
        <f aca="false">SUM(J208:J208)</f>
        <v>1086.6</v>
      </c>
      <c r="K207" s="26" t="n">
        <f aca="false">SUM(K208:K208)</f>
        <v>108</v>
      </c>
      <c r="L207" s="21" t="n">
        <f aca="false">SUM(L208:L208)</f>
        <v>2231263.79</v>
      </c>
      <c r="M207" s="21" t="n">
        <f aca="false">SUM(M208:M208)</f>
        <v>0</v>
      </c>
      <c r="N207" s="21" t="n">
        <f aca="false">SUM(N208:N208)</f>
        <v>1474643.03</v>
      </c>
      <c r="O207" s="21" t="n">
        <f aca="false">SUM(O208:O208)</f>
        <v>0</v>
      </c>
      <c r="P207" s="21" t="n">
        <f aca="false">SUM(P208:P208)</f>
        <v>756620.76</v>
      </c>
      <c r="Q207" s="21" t="n">
        <f aca="false">SUM(Q208:Q208)</f>
        <v>0</v>
      </c>
      <c r="R207" s="21" t="s">
        <v>31</v>
      </c>
      <c r="S207" s="21" t="s">
        <v>31</v>
      </c>
      <c r="T207" s="17" t="s">
        <v>31</v>
      </c>
    </row>
    <row r="208" s="9" customFormat="true" ht="14.35" hidden="false" customHeight="false" outlineLevel="0" collapsed="false">
      <c r="A208" s="38" t="s">
        <v>368</v>
      </c>
      <c r="B208" s="39" t="s">
        <v>369</v>
      </c>
      <c r="C208" s="17" t="n">
        <v>1972</v>
      </c>
      <c r="D208" s="17" t="n">
        <v>2010</v>
      </c>
      <c r="E208" s="40" t="s">
        <v>45</v>
      </c>
      <c r="F208" s="17" t="n">
        <v>3</v>
      </c>
      <c r="G208" s="17" t="n">
        <v>3</v>
      </c>
      <c r="H208" s="21" t="n">
        <v>1647.4</v>
      </c>
      <c r="I208" s="21" t="n">
        <v>1647.4</v>
      </c>
      <c r="J208" s="35" t="n">
        <v>1086.6</v>
      </c>
      <c r="K208" s="26" t="n">
        <v>108</v>
      </c>
      <c r="L208" s="21" t="n">
        <f aca="false">'Приложение 2'!C208</f>
        <v>2231263.79</v>
      </c>
      <c r="M208" s="21" t="n">
        <v>0</v>
      </c>
      <c r="N208" s="21" t="n">
        <v>1474643.03</v>
      </c>
      <c r="O208" s="21" t="n">
        <v>0</v>
      </c>
      <c r="P208" s="21" t="n">
        <f aca="false">L208-N208</f>
        <v>756620.76</v>
      </c>
      <c r="Q208" s="21" t="n">
        <v>0</v>
      </c>
      <c r="R208" s="21" t="n">
        <f aca="false">L208/I208</f>
        <v>1354.41531504188</v>
      </c>
      <c r="S208" s="21" t="n">
        <f aca="false">R208</f>
        <v>1354.41531504188</v>
      </c>
      <c r="T208" s="42" t="n">
        <v>42369</v>
      </c>
    </row>
    <row r="209" customFormat="false" ht="14.35" hidden="false" customHeight="false" outlineLevel="0" collapsed="false">
      <c r="A209" s="36" t="s">
        <v>370</v>
      </c>
      <c r="B209" s="54" t="s">
        <v>97</v>
      </c>
      <c r="C209" s="55" t="s">
        <v>31</v>
      </c>
      <c r="D209" s="55" t="s">
        <v>31</v>
      </c>
      <c r="E209" s="55" t="s">
        <v>31</v>
      </c>
      <c r="F209" s="55" t="s">
        <v>31</v>
      </c>
      <c r="G209" s="55" t="s">
        <v>31</v>
      </c>
      <c r="H209" s="49" t="n">
        <f aca="false">SUM(H210:H211)</f>
        <v>4275.3</v>
      </c>
      <c r="I209" s="49" t="n">
        <f aca="false">SUM(I210:I211)</f>
        <v>3845</v>
      </c>
      <c r="J209" s="31" t="n">
        <f aca="false">SUM(J210:J211)</f>
        <v>3338.9</v>
      </c>
      <c r="K209" s="50" t="n">
        <f aca="false">SUM(K210:K211)</f>
        <v>234</v>
      </c>
      <c r="L209" s="49" t="n">
        <f aca="false">SUM(L210:L211)</f>
        <v>3445009</v>
      </c>
      <c r="M209" s="49" t="n">
        <f aca="false">SUM(M210:M211)</f>
        <v>0</v>
      </c>
      <c r="N209" s="49" t="n">
        <f aca="false">SUM(N210:N211)</f>
        <v>2599259.29</v>
      </c>
      <c r="O209" s="49" t="n">
        <f aca="false">SUM(O210:O211)</f>
        <v>0</v>
      </c>
      <c r="P209" s="49" t="n">
        <f aca="false">SUM(P210:P211)</f>
        <v>845749.71</v>
      </c>
      <c r="Q209" s="49" t="n">
        <f aca="false">SUM(Q210:Q211)</f>
        <v>0</v>
      </c>
      <c r="R209" s="49" t="s">
        <v>31</v>
      </c>
      <c r="S209" s="49" t="s">
        <v>31</v>
      </c>
      <c r="T209" s="47" t="s">
        <v>31</v>
      </c>
    </row>
    <row r="210" s="52" customFormat="true" ht="14.35" hidden="false" customHeight="false" outlineLevel="0" collapsed="false">
      <c r="A210" s="36" t="s">
        <v>371</v>
      </c>
      <c r="B210" s="46" t="s">
        <v>372</v>
      </c>
      <c r="C210" s="47" t="n">
        <v>1972</v>
      </c>
      <c r="D210" s="47" t="n">
        <v>2013</v>
      </c>
      <c r="E210" s="48" t="s">
        <v>45</v>
      </c>
      <c r="F210" s="47" t="n">
        <v>3</v>
      </c>
      <c r="G210" s="47" t="n">
        <v>2</v>
      </c>
      <c r="H210" s="49" t="n">
        <v>1192.9</v>
      </c>
      <c r="I210" s="49" t="n">
        <v>1075</v>
      </c>
      <c r="J210" s="21" t="n">
        <v>803.5</v>
      </c>
      <c r="K210" s="50" t="n">
        <v>66</v>
      </c>
      <c r="L210" s="49" t="n">
        <f aca="false">'Приложение 2'!C210</f>
        <v>1290565</v>
      </c>
      <c r="M210" s="21" t="n">
        <v>0</v>
      </c>
      <c r="N210" s="49" t="n">
        <v>973731.29</v>
      </c>
      <c r="O210" s="21" t="n">
        <v>0</v>
      </c>
      <c r="P210" s="49" t="n">
        <f aca="false">L210-N210</f>
        <v>316833.71</v>
      </c>
      <c r="Q210" s="21" t="n">
        <v>0</v>
      </c>
      <c r="R210" s="49" t="n">
        <f aca="false">L210/I210</f>
        <v>1200.52558139535</v>
      </c>
      <c r="S210" s="49" t="n">
        <f aca="false">R210</f>
        <v>1200.52558139535</v>
      </c>
      <c r="T210" s="51" t="n">
        <v>42369</v>
      </c>
    </row>
    <row r="211" s="52" customFormat="true" ht="14.35" hidden="false" customHeight="false" outlineLevel="0" collapsed="false">
      <c r="A211" s="36" t="s">
        <v>373</v>
      </c>
      <c r="B211" s="46" t="s">
        <v>374</v>
      </c>
      <c r="C211" s="47" t="n">
        <v>1984</v>
      </c>
      <c r="D211" s="47" t="n">
        <v>2013</v>
      </c>
      <c r="E211" s="48" t="s">
        <v>375</v>
      </c>
      <c r="F211" s="47" t="n">
        <v>4</v>
      </c>
      <c r="G211" s="47" t="n">
        <v>4</v>
      </c>
      <c r="H211" s="49" t="n">
        <v>3082.4</v>
      </c>
      <c r="I211" s="49" t="n">
        <v>2770</v>
      </c>
      <c r="J211" s="21" t="n">
        <v>2535.4</v>
      </c>
      <c r="K211" s="50" t="n">
        <v>168</v>
      </c>
      <c r="L211" s="49" t="n">
        <f aca="false">'Приложение 2'!C211</f>
        <v>2154444</v>
      </c>
      <c r="M211" s="21" t="n">
        <v>0</v>
      </c>
      <c r="N211" s="49" t="n">
        <v>1625528</v>
      </c>
      <c r="O211" s="21" t="n">
        <v>0</v>
      </c>
      <c r="P211" s="49" t="n">
        <f aca="false">L211-N211</f>
        <v>528916</v>
      </c>
      <c r="Q211" s="21" t="n">
        <v>0</v>
      </c>
      <c r="R211" s="49" t="n">
        <f aca="false">L211/I211</f>
        <v>777.77761732852</v>
      </c>
      <c r="S211" s="49" t="n">
        <f aca="false">R211</f>
        <v>777.77761732852</v>
      </c>
      <c r="T211" s="51" t="n">
        <v>42369</v>
      </c>
    </row>
    <row r="212" customFormat="false" ht="14.35" hidden="false" customHeight="false" outlineLevel="0" collapsed="false">
      <c r="A212" s="38" t="s">
        <v>376</v>
      </c>
      <c r="B212" s="37" t="s">
        <v>101</v>
      </c>
      <c r="C212" s="18" t="s">
        <v>31</v>
      </c>
      <c r="D212" s="18" t="s">
        <v>31</v>
      </c>
      <c r="E212" s="18" t="s">
        <v>31</v>
      </c>
      <c r="F212" s="18" t="s">
        <v>31</v>
      </c>
      <c r="G212" s="18" t="s">
        <v>31</v>
      </c>
      <c r="H212" s="21" t="n">
        <f aca="false">SUM(H213:H214)</f>
        <v>3599.2</v>
      </c>
      <c r="I212" s="21" t="n">
        <f aca="false">SUM(I213:I214)</f>
        <v>3265.7</v>
      </c>
      <c r="J212" s="31" t="n">
        <f aca="false">SUM(J213:J214)</f>
        <v>3203.4</v>
      </c>
      <c r="K212" s="21" t="n">
        <f aca="false">SUM(K213:K214)</f>
        <v>201</v>
      </c>
      <c r="L212" s="21" t="n">
        <f aca="false">SUM(L213:L214)</f>
        <v>3853128</v>
      </c>
      <c r="M212" s="21" t="n">
        <f aca="false">SUM(M213:M214)</f>
        <v>0</v>
      </c>
      <c r="N212" s="21" t="n">
        <f aca="false">SUM(N213:N214)</f>
        <v>1187541.21</v>
      </c>
      <c r="O212" s="21" t="n">
        <f aca="false">SUM(O213:O214)</f>
        <v>0</v>
      </c>
      <c r="P212" s="21" t="n">
        <f aca="false">SUM(P213:P214)</f>
        <v>2665586.79</v>
      </c>
      <c r="Q212" s="21" t="n">
        <f aca="false">SUM(Q213:Q214)</f>
        <v>0</v>
      </c>
      <c r="R212" s="21" t="s">
        <v>31</v>
      </c>
      <c r="S212" s="21" t="s">
        <v>31</v>
      </c>
      <c r="T212" s="17" t="s">
        <v>31</v>
      </c>
    </row>
    <row r="213" customFormat="false" ht="14.35" hidden="false" customHeight="false" outlineLevel="0" collapsed="false">
      <c r="A213" s="38" t="s">
        <v>377</v>
      </c>
      <c r="B213" s="39" t="s">
        <v>378</v>
      </c>
      <c r="C213" s="17" t="n">
        <v>1974</v>
      </c>
      <c r="D213" s="17" t="n">
        <v>2010</v>
      </c>
      <c r="E213" s="40" t="s">
        <v>45</v>
      </c>
      <c r="F213" s="17" t="n">
        <v>3</v>
      </c>
      <c r="G213" s="17" t="n">
        <v>3</v>
      </c>
      <c r="H213" s="21" t="n">
        <v>1847.8</v>
      </c>
      <c r="I213" s="21" t="n">
        <v>1656.4</v>
      </c>
      <c r="J213" s="21" t="n">
        <v>1656.4</v>
      </c>
      <c r="K213" s="26" t="n">
        <v>108</v>
      </c>
      <c r="L213" s="21" t="n">
        <f aca="false">'Приложение 2'!C213</f>
        <v>2393225</v>
      </c>
      <c r="M213" s="21" t="n">
        <v>0</v>
      </c>
      <c r="N213" s="21" t="n">
        <v>300377.18</v>
      </c>
      <c r="O213" s="21" t="n">
        <v>0</v>
      </c>
      <c r="P213" s="21" t="n">
        <f aca="false">L213-N213</f>
        <v>2092847.82</v>
      </c>
      <c r="Q213" s="21" t="n">
        <v>0</v>
      </c>
      <c r="R213" s="21" t="n">
        <f aca="false">L213/I213</f>
        <v>1444.83518473799</v>
      </c>
      <c r="S213" s="21" t="n">
        <f aca="false">R213</f>
        <v>1444.83518473799</v>
      </c>
      <c r="T213" s="42" t="n">
        <v>42369</v>
      </c>
    </row>
    <row r="214" customFormat="false" ht="14.35" hidden="false" customHeight="false" outlineLevel="0" collapsed="false">
      <c r="A214" s="38" t="s">
        <v>379</v>
      </c>
      <c r="B214" s="39" t="s">
        <v>380</v>
      </c>
      <c r="C214" s="17" t="n">
        <v>1973</v>
      </c>
      <c r="D214" s="17" t="n">
        <v>2007</v>
      </c>
      <c r="E214" s="40" t="s">
        <v>45</v>
      </c>
      <c r="F214" s="17" t="n">
        <v>4</v>
      </c>
      <c r="G214" s="17" t="n">
        <v>2</v>
      </c>
      <c r="H214" s="21" t="n">
        <v>1751.4</v>
      </c>
      <c r="I214" s="21" t="n">
        <v>1609.3</v>
      </c>
      <c r="J214" s="21" t="n">
        <v>1547</v>
      </c>
      <c r="K214" s="26" t="n">
        <v>93</v>
      </c>
      <c r="L214" s="21" t="n">
        <f aca="false">'Приложение 2'!C214</f>
        <v>1459903</v>
      </c>
      <c r="M214" s="59" t="n">
        <v>0</v>
      </c>
      <c r="N214" s="59" t="n">
        <v>887164.03</v>
      </c>
      <c r="O214" s="59" t="n">
        <v>0</v>
      </c>
      <c r="P214" s="59" t="n">
        <f aca="false">L214-N214</f>
        <v>572738.97</v>
      </c>
      <c r="Q214" s="59" t="n">
        <v>0</v>
      </c>
      <c r="R214" s="59" t="n">
        <f aca="false">L214/I214</f>
        <v>907.166469893743</v>
      </c>
      <c r="S214" s="59" t="n">
        <f aca="false">R214</f>
        <v>907.166469893743</v>
      </c>
      <c r="T214" s="42" t="n">
        <v>42369</v>
      </c>
    </row>
    <row r="215" customFormat="false" ht="14.35" hidden="false" customHeight="false" outlineLevel="0" collapsed="false">
      <c r="A215" s="38" t="s">
        <v>381</v>
      </c>
      <c r="B215" s="37" t="s">
        <v>107</v>
      </c>
      <c r="C215" s="18" t="s">
        <v>31</v>
      </c>
      <c r="D215" s="18" t="s">
        <v>31</v>
      </c>
      <c r="E215" s="18" t="s">
        <v>31</v>
      </c>
      <c r="F215" s="18" t="s">
        <v>31</v>
      </c>
      <c r="G215" s="18" t="s">
        <v>31</v>
      </c>
      <c r="H215" s="21" t="n">
        <f aca="false">SUM(H216:H216)</f>
        <v>656.9</v>
      </c>
      <c r="I215" s="21" t="n">
        <f aca="false">SUM(I216:I216)</f>
        <v>594</v>
      </c>
      <c r="J215" s="31" t="n">
        <f aca="false">SUM(J216:J216)</f>
        <v>594</v>
      </c>
      <c r="K215" s="26" t="n">
        <f aca="false">SUM(K216:K216)</f>
        <v>36</v>
      </c>
      <c r="L215" s="21" t="n">
        <f aca="false">SUM(L216:L216)</f>
        <v>1227261</v>
      </c>
      <c r="M215" s="21" t="n">
        <f aca="false">SUM(M216:M216)</f>
        <v>0</v>
      </c>
      <c r="N215" s="21" t="n">
        <f aca="false">SUM(N216:N216)</f>
        <v>942228.84</v>
      </c>
      <c r="O215" s="21" t="n">
        <f aca="false">SUM(O216:O216)</f>
        <v>0</v>
      </c>
      <c r="P215" s="21" t="n">
        <f aca="false">SUM(P216:P216)</f>
        <v>285032.16</v>
      </c>
      <c r="Q215" s="21" t="n">
        <f aca="false">SUM(Q216:Q216)</f>
        <v>0</v>
      </c>
      <c r="R215" s="21" t="s">
        <v>31</v>
      </c>
      <c r="S215" s="21" t="s">
        <v>31</v>
      </c>
      <c r="T215" s="17" t="s">
        <v>31</v>
      </c>
    </row>
    <row r="216" customFormat="false" ht="14.35" hidden="false" customHeight="false" outlineLevel="0" collapsed="false">
      <c r="A216" s="38" t="s">
        <v>382</v>
      </c>
      <c r="B216" s="39" t="s">
        <v>383</v>
      </c>
      <c r="C216" s="17" t="n">
        <v>1987</v>
      </c>
      <c r="D216" s="17" t="n">
        <v>2010</v>
      </c>
      <c r="E216" s="40" t="s">
        <v>45</v>
      </c>
      <c r="F216" s="17" t="n">
        <v>2</v>
      </c>
      <c r="G216" s="17" t="n">
        <v>2</v>
      </c>
      <c r="H216" s="21" t="n">
        <v>656.9</v>
      </c>
      <c r="I216" s="21" t="n">
        <v>594</v>
      </c>
      <c r="J216" s="21" t="n">
        <v>594</v>
      </c>
      <c r="K216" s="26" t="n">
        <v>36</v>
      </c>
      <c r="L216" s="21" t="n">
        <f aca="false">'Приложение 2'!C216</f>
        <v>1227261</v>
      </c>
      <c r="M216" s="21" t="n">
        <v>0</v>
      </c>
      <c r="N216" s="21" t="n">
        <v>942228.84</v>
      </c>
      <c r="O216" s="21" t="n">
        <v>0</v>
      </c>
      <c r="P216" s="21" t="n">
        <f aca="false">L216-N216</f>
        <v>285032.16</v>
      </c>
      <c r="Q216" s="21" t="n">
        <v>0</v>
      </c>
      <c r="R216" s="21" t="n">
        <f aca="false">L216/I216</f>
        <v>2066.09595959596</v>
      </c>
      <c r="S216" s="21" t="n">
        <f aca="false">R216</f>
        <v>2066.09595959596</v>
      </c>
      <c r="T216" s="42" t="n">
        <v>42369</v>
      </c>
    </row>
    <row r="217" s="60" customFormat="true" ht="14.35" hidden="false" customHeight="false" outlineLevel="0" collapsed="false">
      <c r="A217" s="36" t="s">
        <v>384</v>
      </c>
      <c r="B217" s="54" t="s">
        <v>111</v>
      </c>
      <c r="C217" s="55" t="s">
        <v>31</v>
      </c>
      <c r="D217" s="55" t="s">
        <v>31</v>
      </c>
      <c r="E217" s="55" t="s">
        <v>31</v>
      </c>
      <c r="F217" s="55" t="s">
        <v>31</v>
      </c>
      <c r="G217" s="55" t="s">
        <v>31</v>
      </c>
      <c r="H217" s="21" t="n">
        <v>0</v>
      </c>
      <c r="I217" s="21" t="n">
        <v>0</v>
      </c>
      <c r="J217" s="21" t="n">
        <v>0</v>
      </c>
      <c r="K217" s="21" t="n">
        <v>0</v>
      </c>
      <c r="L217" s="21" t="n">
        <v>0</v>
      </c>
      <c r="M217" s="21" t="n">
        <v>0</v>
      </c>
      <c r="N217" s="21" t="n">
        <v>0</v>
      </c>
      <c r="O217" s="21" t="n">
        <v>0</v>
      </c>
      <c r="P217" s="21" t="n">
        <v>0</v>
      </c>
      <c r="Q217" s="21" t="n">
        <v>0</v>
      </c>
      <c r="R217" s="49" t="s">
        <v>31</v>
      </c>
      <c r="S217" s="49" t="s">
        <v>31</v>
      </c>
      <c r="T217" s="47" t="s">
        <v>31</v>
      </c>
    </row>
    <row r="218" s="61" customFormat="true" ht="14.35" hidden="false" customHeight="false" outlineLevel="0" collapsed="false">
      <c r="A218" s="38" t="s">
        <v>385</v>
      </c>
      <c r="B218" s="37" t="s">
        <v>115</v>
      </c>
      <c r="C218" s="18" t="s">
        <v>31</v>
      </c>
      <c r="D218" s="18" t="s">
        <v>31</v>
      </c>
      <c r="E218" s="18" t="s">
        <v>31</v>
      </c>
      <c r="F218" s="18" t="s">
        <v>31</v>
      </c>
      <c r="G218" s="18" t="s">
        <v>31</v>
      </c>
      <c r="H218" s="21" t="n">
        <f aca="false">SUM(H219:H219)</f>
        <v>544.1</v>
      </c>
      <c r="I218" s="21" t="n">
        <f aca="false">SUM(I219:I219)</f>
        <v>544.1</v>
      </c>
      <c r="J218" s="21" t="n">
        <f aca="false">SUM(J219:J219)</f>
        <v>472.3</v>
      </c>
      <c r="K218" s="26" t="n">
        <f aca="false">SUM(K219:K219)</f>
        <v>45</v>
      </c>
      <c r="L218" s="21" t="n">
        <f aca="false">SUM(L219:L219)</f>
        <v>2531846</v>
      </c>
      <c r="M218" s="21" t="n">
        <f aca="false">SUM(M219:M219)</f>
        <v>0</v>
      </c>
      <c r="N218" s="21" t="n">
        <f aca="false">SUM(N219:N219)</f>
        <v>2481651.68</v>
      </c>
      <c r="O218" s="21" t="n">
        <f aca="false">SUM(O219:O219)</f>
        <v>0</v>
      </c>
      <c r="P218" s="21" t="n">
        <f aca="false">SUM(P219:P219)</f>
        <v>50194.3199999998</v>
      </c>
      <c r="Q218" s="21" t="n">
        <f aca="false">SUM(Q219:Q219)</f>
        <v>0</v>
      </c>
      <c r="R218" s="21" t="s">
        <v>31</v>
      </c>
      <c r="S218" s="21" t="s">
        <v>31</v>
      </c>
      <c r="T218" s="17" t="s">
        <v>31</v>
      </c>
    </row>
    <row r="219" s="61" customFormat="true" ht="14.35" hidden="false" customHeight="false" outlineLevel="0" collapsed="false">
      <c r="A219" s="38" t="s">
        <v>386</v>
      </c>
      <c r="B219" s="39" t="s">
        <v>387</v>
      </c>
      <c r="C219" s="17" t="n">
        <v>1962</v>
      </c>
      <c r="D219" s="17" t="n">
        <v>2007</v>
      </c>
      <c r="E219" s="40" t="s">
        <v>45</v>
      </c>
      <c r="F219" s="17" t="n">
        <v>2</v>
      </c>
      <c r="G219" s="17" t="n">
        <v>2</v>
      </c>
      <c r="H219" s="21" t="n">
        <v>544.1</v>
      </c>
      <c r="I219" s="21" t="n">
        <v>544.1</v>
      </c>
      <c r="J219" s="21" t="n">
        <v>472.3</v>
      </c>
      <c r="K219" s="26" t="n">
        <v>45</v>
      </c>
      <c r="L219" s="21" t="n">
        <f aca="false">'Приложение 2'!C219</f>
        <v>2531846</v>
      </c>
      <c r="M219" s="21" t="n">
        <v>0</v>
      </c>
      <c r="N219" s="21" t="n">
        <v>2481651.68</v>
      </c>
      <c r="O219" s="21" t="n">
        <v>0</v>
      </c>
      <c r="P219" s="21" t="n">
        <f aca="false">L219-N219</f>
        <v>50194.3199999998</v>
      </c>
      <c r="Q219" s="21" t="n">
        <v>0</v>
      </c>
      <c r="R219" s="21" t="n">
        <f aca="false">L219/I219</f>
        <v>4653.27329535012</v>
      </c>
      <c r="S219" s="21" t="n">
        <v>3974.43852233045</v>
      </c>
      <c r="T219" s="42" t="n">
        <v>42369</v>
      </c>
    </row>
    <row r="220" customFormat="false" ht="14.35" hidden="false" customHeight="false" outlineLevel="0" collapsed="false">
      <c r="A220" s="38" t="s">
        <v>388</v>
      </c>
      <c r="B220" s="37" t="s">
        <v>127</v>
      </c>
      <c r="C220" s="18" t="s">
        <v>31</v>
      </c>
      <c r="D220" s="18" t="s">
        <v>31</v>
      </c>
      <c r="E220" s="18" t="s">
        <v>31</v>
      </c>
      <c r="F220" s="18" t="s">
        <v>31</v>
      </c>
      <c r="G220" s="18" t="s">
        <v>31</v>
      </c>
      <c r="H220" s="21" t="n">
        <f aca="false">SUM(H221:H223)</f>
        <v>3160.8</v>
      </c>
      <c r="I220" s="21" t="n">
        <f aca="false">SUM(I221:I223)</f>
        <v>2869.2</v>
      </c>
      <c r="J220" s="31" t="n">
        <f aca="false">SUM(J221:J223)</f>
        <v>2344</v>
      </c>
      <c r="K220" s="26" t="n">
        <f aca="false">SUM(K221:K223)</f>
        <v>192</v>
      </c>
      <c r="L220" s="21" t="n">
        <f aca="false">SUM(L221:L223)</f>
        <v>4085159</v>
      </c>
      <c r="M220" s="21" t="n">
        <f aca="false">SUM(M221:M223)</f>
        <v>0</v>
      </c>
      <c r="N220" s="21" t="n">
        <f aca="false">SUM(N221:N223)</f>
        <v>3860774.55</v>
      </c>
      <c r="O220" s="21" t="n">
        <f aca="false">SUM(O221:O223)</f>
        <v>0</v>
      </c>
      <c r="P220" s="21" t="n">
        <f aca="false">SUM(P221:P223)</f>
        <v>224384.45</v>
      </c>
      <c r="Q220" s="21" t="n">
        <f aca="false">SUM(Q221:Q223)</f>
        <v>0</v>
      </c>
      <c r="R220" s="21" t="s">
        <v>31</v>
      </c>
      <c r="S220" s="21" t="s">
        <v>31</v>
      </c>
      <c r="T220" s="17" t="s">
        <v>31</v>
      </c>
    </row>
    <row r="221" customFormat="false" ht="14.35" hidden="false" customHeight="false" outlineLevel="0" collapsed="false">
      <c r="A221" s="38" t="s">
        <v>389</v>
      </c>
      <c r="B221" s="39" t="s">
        <v>390</v>
      </c>
      <c r="C221" s="17" t="n">
        <v>1974</v>
      </c>
      <c r="D221" s="17" t="n">
        <v>2010</v>
      </c>
      <c r="E221" s="40" t="s">
        <v>45</v>
      </c>
      <c r="F221" s="17" t="n">
        <v>3</v>
      </c>
      <c r="G221" s="17" t="n">
        <v>2</v>
      </c>
      <c r="H221" s="21" t="n">
        <v>1234.8</v>
      </c>
      <c r="I221" s="21" t="n">
        <v>1115</v>
      </c>
      <c r="J221" s="21" t="n">
        <v>900.6</v>
      </c>
      <c r="K221" s="26" t="n">
        <v>72</v>
      </c>
      <c r="L221" s="21" t="n">
        <f aca="false">'Приложение 2'!C221</f>
        <v>1636603</v>
      </c>
      <c r="M221" s="21" t="n">
        <v>0</v>
      </c>
      <c r="N221" s="21" t="n">
        <v>1546355.06</v>
      </c>
      <c r="O221" s="21" t="n">
        <v>0</v>
      </c>
      <c r="P221" s="21" t="n">
        <f aca="false">L221-N221</f>
        <v>90247.9399999999</v>
      </c>
      <c r="Q221" s="21" t="n">
        <v>0</v>
      </c>
      <c r="R221" s="21" t="n">
        <f aca="false">L221/I221</f>
        <v>1467.80538116592</v>
      </c>
      <c r="S221" s="21" t="n">
        <f aca="false">R221</f>
        <v>1467.80538116592</v>
      </c>
      <c r="T221" s="42" t="n">
        <v>42369</v>
      </c>
    </row>
    <row r="222" customFormat="false" ht="14.35" hidden="false" customHeight="false" outlineLevel="0" collapsed="false">
      <c r="A222" s="38" t="s">
        <v>391</v>
      </c>
      <c r="B222" s="39" t="s">
        <v>392</v>
      </c>
      <c r="C222" s="17" t="n">
        <v>1973</v>
      </c>
      <c r="D222" s="17" t="n">
        <v>2009</v>
      </c>
      <c r="E222" s="40" t="s">
        <v>45</v>
      </c>
      <c r="F222" s="17" t="n">
        <v>3</v>
      </c>
      <c r="G222" s="17" t="n">
        <v>2</v>
      </c>
      <c r="H222" s="21" t="n">
        <v>1233</v>
      </c>
      <c r="I222" s="21" t="n">
        <v>1116.3</v>
      </c>
      <c r="J222" s="21" t="n">
        <v>936</v>
      </c>
      <c r="K222" s="26" t="n">
        <v>72</v>
      </c>
      <c r="L222" s="21" t="n">
        <f aca="false">'Приложение 2'!C222</f>
        <v>1780959</v>
      </c>
      <c r="M222" s="21" t="n">
        <v>0</v>
      </c>
      <c r="N222" s="21" t="n">
        <v>1709970.13</v>
      </c>
      <c r="O222" s="21" t="n">
        <v>0</v>
      </c>
      <c r="P222" s="21" t="n">
        <f aca="false">L222-N222</f>
        <v>70988.8700000001</v>
      </c>
      <c r="Q222" s="21" t="n">
        <v>0</v>
      </c>
      <c r="R222" s="21" t="n">
        <f aca="false">L222/I222</f>
        <v>1595.41252351518</v>
      </c>
      <c r="S222" s="21" t="n">
        <f aca="false">R222</f>
        <v>1595.41252351518</v>
      </c>
      <c r="T222" s="42" t="n">
        <v>42369</v>
      </c>
    </row>
    <row r="223" customFormat="false" ht="14.35" hidden="false" customHeight="false" outlineLevel="0" collapsed="false">
      <c r="A223" s="38" t="s">
        <v>393</v>
      </c>
      <c r="B223" s="39" t="s">
        <v>394</v>
      </c>
      <c r="C223" s="17" t="n">
        <v>1970</v>
      </c>
      <c r="D223" s="17" t="n">
        <v>2011</v>
      </c>
      <c r="E223" s="40" t="s">
        <v>45</v>
      </c>
      <c r="F223" s="17" t="n">
        <v>2</v>
      </c>
      <c r="G223" s="17" t="n">
        <v>2</v>
      </c>
      <c r="H223" s="21" t="n">
        <v>693</v>
      </c>
      <c r="I223" s="21" t="n">
        <v>637.9</v>
      </c>
      <c r="J223" s="21" t="n">
        <v>507.4</v>
      </c>
      <c r="K223" s="26" t="n">
        <v>48</v>
      </c>
      <c r="L223" s="21" t="n">
        <f aca="false">'Приложение 2'!C223</f>
        <v>667597</v>
      </c>
      <c r="M223" s="21" t="n">
        <v>0</v>
      </c>
      <c r="N223" s="21" t="n">
        <v>604449.36</v>
      </c>
      <c r="O223" s="21" t="n">
        <v>0</v>
      </c>
      <c r="P223" s="21" t="n">
        <f aca="false">L223-N223</f>
        <v>63147.64</v>
      </c>
      <c r="Q223" s="21" t="n">
        <v>0</v>
      </c>
      <c r="R223" s="21" t="n">
        <f aca="false">L223/I223</f>
        <v>1046.55431885876</v>
      </c>
      <c r="S223" s="21" t="n">
        <f aca="false">R223</f>
        <v>1046.55431885876</v>
      </c>
      <c r="T223" s="42" t="n">
        <v>42369</v>
      </c>
    </row>
    <row r="224" customFormat="false" ht="14.35" hidden="false" customHeight="false" outlineLevel="0" collapsed="false">
      <c r="A224" s="17" t="n">
        <v>5</v>
      </c>
      <c r="B224" s="39" t="s">
        <v>395</v>
      </c>
      <c r="C224" s="18" t="s">
        <v>31</v>
      </c>
      <c r="D224" s="18" t="s">
        <v>31</v>
      </c>
      <c r="E224" s="18" t="s">
        <v>31</v>
      </c>
      <c r="F224" s="18" t="s">
        <v>31</v>
      </c>
      <c r="G224" s="18" t="s">
        <v>31</v>
      </c>
      <c r="H224" s="21" t="n">
        <f aca="false">H225+H228</f>
        <v>1884.4</v>
      </c>
      <c r="I224" s="21" t="n">
        <f aca="false">I225+I228</f>
        <v>1728.8</v>
      </c>
      <c r="J224" s="21" t="n">
        <f aca="false">J225+J228</f>
        <v>507.1</v>
      </c>
      <c r="K224" s="26" t="n">
        <f aca="false">K225+K228</f>
        <v>82</v>
      </c>
      <c r="L224" s="21" t="n">
        <f aca="false">L225+L228</f>
        <v>7150490</v>
      </c>
      <c r="M224" s="21" t="n">
        <f aca="false">M225+M228</f>
        <v>0</v>
      </c>
      <c r="N224" s="21" t="n">
        <f aca="false">N225+N228</f>
        <v>6178897.1</v>
      </c>
      <c r="O224" s="21" t="n">
        <f aca="false">O225+O228</f>
        <v>0</v>
      </c>
      <c r="P224" s="21" t="n">
        <f aca="false">P225+P228</f>
        <v>971592.9</v>
      </c>
      <c r="Q224" s="21" t="n">
        <f aca="false">Q225+Q228</f>
        <v>0</v>
      </c>
      <c r="R224" s="21" t="s">
        <v>31</v>
      </c>
      <c r="S224" s="21" t="s">
        <v>31</v>
      </c>
      <c r="T224" s="17" t="s">
        <v>31</v>
      </c>
    </row>
    <row r="225" customFormat="false" ht="14.35" hidden="false" customHeight="false" outlineLevel="0" collapsed="false">
      <c r="A225" s="38" t="s">
        <v>154</v>
      </c>
      <c r="B225" s="37" t="s">
        <v>396</v>
      </c>
      <c r="C225" s="18" t="s">
        <v>31</v>
      </c>
      <c r="D225" s="18" t="s">
        <v>31</v>
      </c>
      <c r="E225" s="18" t="s">
        <v>31</v>
      </c>
      <c r="F225" s="18" t="s">
        <v>31</v>
      </c>
      <c r="G225" s="18" t="s">
        <v>31</v>
      </c>
      <c r="H225" s="21" t="n">
        <f aca="false">SUM(H226:H227)</f>
        <v>1069</v>
      </c>
      <c r="I225" s="21" t="n">
        <f aca="false">SUM(I226:I227)</f>
        <v>1010.6</v>
      </c>
      <c r="J225" s="21" t="n">
        <f aca="false">SUM(J226:J227)</f>
        <v>440.9</v>
      </c>
      <c r="K225" s="26" t="n">
        <f aca="false">SUM(K226:K227)</f>
        <v>46</v>
      </c>
      <c r="L225" s="21" t="n">
        <f aca="false">SUM(L226:L227)</f>
        <v>6201220</v>
      </c>
      <c r="M225" s="21" t="n">
        <f aca="false">SUM(M226:M227)</f>
        <v>0</v>
      </c>
      <c r="N225" s="21" t="n">
        <f aca="false">SUM(N226:N227)</f>
        <v>5640030.56</v>
      </c>
      <c r="O225" s="21" t="n">
        <f aca="false">SUM(O226:O227)</f>
        <v>0</v>
      </c>
      <c r="P225" s="21" t="n">
        <f aca="false">SUM(P226:P227)</f>
        <v>561189.44</v>
      </c>
      <c r="Q225" s="21" t="n">
        <f aca="false">SUM(Q226:Q227)</f>
        <v>0</v>
      </c>
      <c r="R225" s="21" t="s">
        <v>31</v>
      </c>
      <c r="S225" s="21" t="s">
        <v>31</v>
      </c>
      <c r="T225" s="17" t="s">
        <v>31</v>
      </c>
    </row>
    <row r="226" customFormat="false" ht="14.35" hidden="false" customHeight="false" outlineLevel="0" collapsed="false">
      <c r="A226" s="38" t="s">
        <v>265</v>
      </c>
      <c r="B226" s="39" t="s">
        <v>397</v>
      </c>
      <c r="C226" s="17" t="n">
        <v>1972</v>
      </c>
      <c r="D226" s="17" t="n">
        <v>2007</v>
      </c>
      <c r="E226" s="40" t="s">
        <v>40</v>
      </c>
      <c r="F226" s="17" t="n">
        <v>2</v>
      </c>
      <c r="G226" s="17" t="n">
        <v>2</v>
      </c>
      <c r="H226" s="21" t="n">
        <v>540.4</v>
      </c>
      <c r="I226" s="21" t="n">
        <v>503</v>
      </c>
      <c r="J226" s="21" t="n">
        <v>209.2</v>
      </c>
      <c r="K226" s="26" t="n">
        <v>28</v>
      </c>
      <c r="L226" s="21" t="n">
        <f aca="false">'Приложение 2'!C226</f>
        <v>3222052</v>
      </c>
      <c r="M226" s="21" t="n">
        <v>0</v>
      </c>
      <c r="N226" s="21" t="n">
        <v>2786310.64</v>
      </c>
      <c r="O226" s="21" t="n">
        <v>0</v>
      </c>
      <c r="P226" s="21" t="n">
        <f aca="false">L226-N226</f>
        <v>435741.36</v>
      </c>
      <c r="Q226" s="21" t="n">
        <v>0</v>
      </c>
      <c r="R226" s="21" t="n">
        <f aca="false">L226/I226</f>
        <v>6405.66998011928</v>
      </c>
      <c r="S226" s="21" t="n">
        <f aca="false">R226</f>
        <v>6405.66998011928</v>
      </c>
      <c r="T226" s="42" t="n">
        <v>42369</v>
      </c>
    </row>
    <row r="227" customFormat="false" ht="14.35" hidden="false" customHeight="false" outlineLevel="0" collapsed="false">
      <c r="A227" s="38" t="s">
        <v>398</v>
      </c>
      <c r="B227" s="39" t="s">
        <v>399</v>
      </c>
      <c r="C227" s="17" t="n">
        <v>1975</v>
      </c>
      <c r="D227" s="17" t="n">
        <v>2007</v>
      </c>
      <c r="E227" s="40" t="s">
        <v>40</v>
      </c>
      <c r="F227" s="17" t="n">
        <v>2</v>
      </c>
      <c r="G227" s="17" t="n">
        <v>2</v>
      </c>
      <c r="H227" s="21" t="n">
        <v>528.6</v>
      </c>
      <c r="I227" s="21" t="n">
        <v>507.6</v>
      </c>
      <c r="J227" s="21" t="n">
        <v>231.7</v>
      </c>
      <c r="K227" s="26" t="n">
        <v>18</v>
      </c>
      <c r="L227" s="21" t="n">
        <f aca="false">'Приложение 2'!C227</f>
        <v>2979168</v>
      </c>
      <c r="M227" s="21" t="n">
        <v>0</v>
      </c>
      <c r="N227" s="21" t="n">
        <v>2853719.92</v>
      </c>
      <c r="O227" s="21" t="n">
        <v>0</v>
      </c>
      <c r="P227" s="21" t="n">
        <f aca="false">L227-N227</f>
        <v>125448.08</v>
      </c>
      <c r="Q227" s="21" t="n">
        <v>0</v>
      </c>
      <c r="R227" s="21" t="n">
        <f aca="false">L227/I227</f>
        <v>5869.12529550827</v>
      </c>
      <c r="S227" s="21" t="n">
        <f aca="false">R227</f>
        <v>5869.12529550827</v>
      </c>
      <c r="T227" s="42" t="n">
        <v>42369</v>
      </c>
    </row>
    <row r="228" customFormat="false" ht="14.35" hidden="false" customHeight="false" outlineLevel="0" collapsed="false">
      <c r="A228" s="38" t="s">
        <v>157</v>
      </c>
      <c r="B228" s="37" t="s">
        <v>400</v>
      </c>
      <c r="C228" s="18" t="s">
        <v>31</v>
      </c>
      <c r="D228" s="18" t="s">
        <v>31</v>
      </c>
      <c r="E228" s="18" t="s">
        <v>31</v>
      </c>
      <c r="F228" s="18" t="s">
        <v>31</v>
      </c>
      <c r="G228" s="18" t="s">
        <v>31</v>
      </c>
      <c r="H228" s="21" t="n">
        <f aca="false">H229</f>
        <v>815.4</v>
      </c>
      <c r="I228" s="21" t="n">
        <f aca="false">I229</f>
        <v>718.2</v>
      </c>
      <c r="J228" s="31" t="n">
        <f aca="false">J229</f>
        <v>66.2</v>
      </c>
      <c r="K228" s="26" t="n">
        <f aca="false">K229</f>
        <v>36</v>
      </c>
      <c r="L228" s="21" t="n">
        <f aca="false">L229</f>
        <v>949270</v>
      </c>
      <c r="M228" s="21" t="n">
        <f aca="false">M229</f>
        <v>0</v>
      </c>
      <c r="N228" s="21" t="n">
        <f aca="false">N229</f>
        <v>538866.54</v>
      </c>
      <c r="O228" s="21" t="n">
        <f aca="false">O229</f>
        <v>0</v>
      </c>
      <c r="P228" s="21" t="n">
        <f aca="false">P229</f>
        <v>410403.46</v>
      </c>
      <c r="Q228" s="21" t="n">
        <f aca="false">Q229</f>
        <v>0</v>
      </c>
      <c r="R228" s="21" t="s">
        <v>31</v>
      </c>
      <c r="S228" s="21" t="s">
        <v>31</v>
      </c>
      <c r="T228" s="17" t="s">
        <v>31</v>
      </c>
    </row>
    <row r="229" customFormat="false" ht="14.35" hidden="false" customHeight="false" outlineLevel="0" collapsed="false">
      <c r="A229" s="38" t="s">
        <v>401</v>
      </c>
      <c r="B229" s="39" t="s">
        <v>402</v>
      </c>
      <c r="C229" s="17" t="n">
        <v>1981</v>
      </c>
      <c r="D229" s="17" t="n">
        <v>1981</v>
      </c>
      <c r="E229" s="40" t="s">
        <v>40</v>
      </c>
      <c r="F229" s="17" t="n">
        <v>2</v>
      </c>
      <c r="G229" s="17" t="n">
        <v>3</v>
      </c>
      <c r="H229" s="21" t="n">
        <v>815.4</v>
      </c>
      <c r="I229" s="21" t="n">
        <v>718.2</v>
      </c>
      <c r="J229" s="21" t="n">
        <v>66.2</v>
      </c>
      <c r="K229" s="26" t="n">
        <v>36</v>
      </c>
      <c r="L229" s="21" t="n">
        <f aca="false">'Приложение 2'!C229</f>
        <v>949270</v>
      </c>
      <c r="M229" s="21" t="n">
        <v>0</v>
      </c>
      <c r="N229" s="21" t="n">
        <v>538866.54</v>
      </c>
      <c r="O229" s="21" t="n">
        <v>0</v>
      </c>
      <c r="P229" s="21" t="n">
        <f aca="false">L229-N229</f>
        <v>410403.46</v>
      </c>
      <c r="Q229" s="21" t="n">
        <v>0</v>
      </c>
      <c r="R229" s="21" t="n">
        <f aca="false">L229/I229</f>
        <v>1321.73489278752</v>
      </c>
      <c r="S229" s="21" t="n">
        <f aca="false">L229/I229</f>
        <v>1321.73489278752</v>
      </c>
      <c r="T229" s="42" t="n">
        <v>42369</v>
      </c>
    </row>
    <row r="230" customFormat="false" ht="14.35" hidden="false" customHeight="false" outlineLevel="0" collapsed="false">
      <c r="A230" s="17" t="n">
        <v>6</v>
      </c>
      <c r="B230" s="39" t="s">
        <v>131</v>
      </c>
      <c r="C230" s="18" t="s">
        <v>31</v>
      </c>
      <c r="D230" s="18" t="s">
        <v>31</v>
      </c>
      <c r="E230" s="18" t="s">
        <v>31</v>
      </c>
      <c r="F230" s="18" t="s">
        <v>31</v>
      </c>
      <c r="G230" s="18" t="s">
        <v>31</v>
      </c>
      <c r="H230" s="21" t="n">
        <f aca="false">H231</f>
        <v>10132.3</v>
      </c>
      <c r="I230" s="21" t="n">
        <f aca="false">I231</f>
        <v>9247</v>
      </c>
      <c r="J230" s="31" t="n">
        <f aca="false">J231</f>
        <v>7920.75</v>
      </c>
      <c r="K230" s="26" t="n">
        <f aca="false">K231</f>
        <v>576</v>
      </c>
      <c r="L230" s="21" t="n">
        <f aca="false">L231</f>
        <v>14923765</v>
      </c>
      <c r="M230" s="21" t="n">
        <f aca="false">M231</f>
        <v>0</v>
      </c>
      <c r="N230" s="21" t="n">
        <f aca="false">N231</f>
        <v>14148384.66</v>
      </c>
      <c r="O230" s="21" t="n">
        <f aca="false">O231</f>
        <v>0</v>
      </c>
      <c r="P230" s="21" t="n">
        <f aca="false">P231</f>
        <v>775380.34</v>
      </c>
      <c r="Q230" s="21" t="n">
        <f aca="false">Q231</f>
        <v>0</v>
      </c>
      <c r="R230" s="21" t="s">
        <v>31</v>
      </c>
      <c r="S230" s="21" t="s">
        <v>31</v>
      </c>
      <c r="T230" s="17" t="s">
        <v>31</v>
      </c>
    </row>
    <row r="231" customFormat="false" ht="14.35" hidden="false" customHeight="false" outlineLevel="0" collapsed="false">
      <c r="A231" s="36" t="s">
        <v>216</v>
      </c>
      <c r="B231" s="54" t="s">
        <v>133</v>
      </c>
      <c r="C231" s="55" t="s">
        <v>31</v>
      </c>
      <c r="D231" s="55" t="s">
        <v>31</v>
      </c>
      <c r="E231" s="55" t="s">
        <v>31</v>
      </c>
      <c r="F231" s="55" t="s">
        <v>31</v>
      </c>
      <c r="G231" s="55" t="s">
        <v>31</v>
      </c>
      <c r="H231" s="49" t="n">
        <f aca="false">SUM(H232:H239)</f>
        <v>10132.3</v>
      </c>
      <c r="I231" s="49" t="n">
        <f aca="false">SUM(I232:I239)</f>
        <v>9247</v>
      </c>
      <c r="J231" s="31" t="n">
        <f aca="false">SUM(J232:J239)</f>
        <v>7920.75</v>
      </c>
      <c r="K231" s="50" t="n">
        <f aca="false">SUM(K232:K239)</f>
        <v>576</v>
      </c>
      <c r="L231" s="49" t="n">
        <f aca="false">SUM(L232:L239)</f>
        <v>14923765</v>
      </c>
      <c r="M231" s="49" t="n">
        <f aca="false">SUM(M232:M239)</f>
        <v>0</v>
      </c>
      <c r="N231" s="49" t="n">
        <f aca="false">SUM(N232:N239)</f>
        <v>14148384.66</v>
      </c>
      <c r="O231" s="49" t="n">
        <f aca="false">SUM(O232:O239)</f>
        <v>0</v>
      </c>
      <c r="P231" s="49" t="n">
        <f aca="false">SUM(P232:P239)</f>
        <v>775380.34</v>
      </c>
      <c r="Q231" s="49" t="n">
        <f aca="false">SUM(Q232:Q239)</f>
        <v>0</v>
      </c>
      <c r="R231" s="49" t="s">
        <v>31</v>
      </c>
      <c r="S231" s="49" t="s">
        <v>31</v>
      </c>
      <c r="T231" s="47" t="s">
        <v>31</v>
      </c>
    </row>
    <row r="232" customFormat="false" ht="14.35" hidden="false" customHeight="false" outlineLevel="0" collapsed="false">
      <c r="A232" s="36" t="s">
        <v>218</v>
      </c>
      <c r="B232" s="46" t="s">
        <v>403</v>
      </c>
      <c r="C232" s="47" t="n">
        <v>1966</v>
      </c>
      <c r="D232" s="47" t="n">
        <v>2007</v>
      </c>
      <c r="E232" s="48" t="s">
        <v>40</v>
      </c>
      <c r="F232" s="47" t="n">
        <v>2</v>
      </c>
      <c r="G232" s="47" t="n">
        <v>1</v>
      </c>
      <c r="H232" s="49" t="n">
        <v>366.9</v>
      </c>
      <c r="I232" s="49" t="n">
        <v>342.3</v>
      </c>
      <c r="J232" s="21" t="n">
        <v>136</v>
      </c>
      <c r="K232" s="50" t="n">
        <v>12</v>
      </c>
      <c r="L232" s="21" t="n">
        <f aca="false">'Приложение 2'!C232</f>
        <v>809698</v>
      </c>
      <c r="M232" s="49" t="n">
        <v>0</v>
      </c>
      <c r="N232" s="49" t="n">
        <v>789384.05</v>
      </c>
      <c r="O232" s="49" t="n">
        <v>0</v>
      </c>
      <c r="P232" s="49" t="n">
        <f aca="false">L232-N232</f>
        <v>20313.95</v>
      </c>
      <c r="Q232" s="49" t="n">
        <v>0</v>
      </c>
      <c r="R232" s="49" t="n">
        <f aca="false">L232/H232</f>
        <v>2206.86290542382</v>
      </c>
      <c r="S232" s="49" t="n">
        <f aca="false">R232</f>
        <v>2206.86290542382</v>
      </c>
      <c r="T232" s="51" t="n">
        <v>42369</v>
      </c>
    </row>
    <row r="233" customFormat="false" ht="14.35" hidden="false" customHeight="false" outlineLevel="0" collapsed="false">
      <c r="A233" s="36" t="s">
        <v>220</v>
      </c>
      <c r="B233" s="46" t="s">
        <v>404</v>
      </c>
      <c r="C233" s="47" t="n">
        <v>1975</v>
      </c>
      <c r="D233" s="47" t="n">
        <v>2011</v>
      </c>
      <c r="E233" s="48" t="s">
        <v>40</v>
      </c>
      <c r="F233" s="47" t="n">
        <v>2</v>
      </c>
      <c r="G233" s="47" t="n">
        <v>2</v>
      </c>
      <c r="H233" s="49" t="n">
        <v>412.1</v>
      </c>
      <c r="I233" s="49" t="n">
        <v>370.5</v>
      </c>
      <c r="J233" s="21" t="n">
        <v>278.3</v>
      </c>
      <c r="K233" s="50" t="n">
        <v>24</v>
      </c>
      <c r="L233" s="21" t="n">
        <f aca="false">'Приложение 2'!C233</f>
        <v>78383</v>
      </c>
      <c r="M233" s="49" t="n">
        <v>0</v>
      </c>
      <c r="N233" s="49" t="n">
        <v>60310.8</v>
      </c>
      <c r="O233" s="49" t="n">
        <v>0</v>
      </c>
      <c r="P233" s="49" t="n">
        <f aca="false">L233-N233</f>
        <v>18072.2</v>
      </c>
      <c r="Q233" s="49" t="n">
        <v>0</v>
      </c>
      <c r="R233" s="49" t="n">
        <f aca="false">L233/H233</f>
        <v>190.203834020869</v>
      </c>
      <c r="S233" s="49" t="n">
        <f aca="false">R233</f>
        <v>190.203834020869</v>
      </c>
      <c r="T233" s="51" t="n">
        <v>42369</v>
      </c>
    </row>
    <row r="234" customFormat="false" ht="14.35" hidden="false" customHeight="false" outlineLevel="0" collapsed="false">
      <c r="A234" s="36" t="s">
        <v>405</v>
      </c>
      <c r="B234" s="46" t="s">
        <v>137</v>
      </c>
      <c r="C234" s="47" t="n">
        <v>1972</v>
      </c>
      <c r="D234" s="47" t="n">
        <v>2007</v>
      </c>
      <c r="E234" s="48" t="s">
        <v>40</v>
      </c>
      <c r="F234" s="47" t="n">
        <v>2</v>
      </c>
      <c r="G234" s="47" t="n">
        <v>2</v>
      </c>
      <c r="H234" s="49" t="n">
        <v>545.2</v>
      </c>
      <c r="I234" s="49" t="n">
        <v>503.2</v>
      </c>
      <c r="J234" s="21" t="n">
        <v>460.4</v>
      </c>
      <c r="K234" s="50" t="n">
        <v>36</v>
      </c>
      <c r="L234" s="21" t="n">
        <f aca="false">'Приложение 2'!C234</f>
        <v>250030</v>
      </c>
      <c r="M234" s="49" t="n">
        <v>0</v>
      </c>
      <c r="N234" s="49" t="n">
        <v>250030</v>
      </c>
      <c r="O234" s="49" t="n">
        <v>0</v>
      </c>
      <c r="P234" s="49" t="n">
        <f aca="false">L234-N234</f>
        <v>0</v>
      </c>
      <c r="Q234" s="49" t="n">
        <v>0</v>
      </c>
      <c r="R234" s="49" t="n">
        <f aca="false">L234/H234</f>
        <v>458.602347762289</v>
      </c>
      <c r="S234" s="49" t="n">
        <f aca="false">R234</f>
        <v>458.602347762289</v>
      </c>
      <c r="T234" s="51" t="n">
        <v>42369</v>
      </c>
    </row>
    <row r="235" s="62" customFormat="true" ht="14.35" hidden="false" customHeight="false" outlineLevel="0" collapsed="false">
      <c r="A235" s="36" t="s">
        <v>406</v>
      </c>
      <c r="B235" s="46" t="s">
        <v>407</v>
      </c>
      <c r="C235" s="47" t="n">
        <v>1976</v>
      </c>
      <c r="D235" s="47" t="n">
        <v>2007</v>
      </c>
      <c r="E235" s="48" t="s">
        <v>45</v>
      </c>
      <c r="F235" s="47" t="n">
        <v>3</v>
      </c>
      <c r="G235" s="47" t="n">
        <v>3</v>
      </c>
      <c r="H235" s="49" t="n">
        <v>1817.8</v>
      </c>
      <c r="I235" s="49" t="n">
        <v>1656.6</v>
      </c>
      <c r="J235" s="21" t="n">
        <v>1610.7</v>
      </c>
      <c r="K235" s="50" t="n">
        <v>108</v>
      </c>
      <c r="L235" s="21" t="n">
        <f aca="false">'Приложение 2'!C235</f>
        <v>4946189</v>
      </c>
      <c r="M235" s="49" t="n">
        <v>0</v>
      </c>
      <c r="N235" s="49" t="n">
        <v>4888096.09</v>
      </c>
      <c r="O235" s="49" t="n">
        <v>0</v>
      </c>
      <c r="P235" s="49" t="n">
        <f aca="false">L235-N235</f>
        <v>58092.9100000002</v>
      </c>
      <c r="Q235" s="49" t="n">
        <v>0</v>
      </c>
      <c r="R235" s="49" t="n">
        <f aca="false">L235/H235</f>
        <v>2720.97535482451</v>
      </c>
      <c r="S235" s="49" t="n">
        <f aca="false">R235</f>
        <v>2720.97535482451</v>
      </c>
      <c r="T235" s="51" t="n">
        <v>42369</v>
      </c>
    </row>
    <row r="236" customFormat="false" ht="14.35" hidden="false" customHeight="false" outlineLevel="0" collapsed="false">
      <c r="A236" s="36" t="s">
        <v>408</v>
      </c>
      <c r="B236" s="46" t="s">
        <v>409</v>
      </c>
      <c r="C236" s="47" t="n">
        <v>1979</v>
      </c>
      <c r="D236" s="47" t="n">
        <v>2007</v>
      </c>
      <c r="E236" s="48" t="s">
        <v>45</v>
      </c>
      <c r="F236" s="47" t="n">
        <v>4</v>
      </c>
      <c r="G236" s="47" t="n">
        <v>4</v>
      </c>
      <c r="H236" s="49" t="n">
        <v>2864.8</v>
      </c>
      <c r="I236" s="49" t="n">
        <v>2600.4</v>
      </c>
      <c r="J236" s="21" t="n">
        <v>2445</v>
      </c>
      <c r="K236" s="50" t="n">
        <v>144</v>
      </c>
      <c r="L236" s="21" t="n">
        <f aca="false">'Приложение 2'!C236</f>
        <v>2665080</v>
      </c>
      <c r="M236" s="49" t="n">
        <v>0</v>
      </c>
      <c r="N236" s="49" t="n">
        <v>2445771.63</v>
      </c>
      <c r="O236" s="49" t="n">
        <v>0</v>
      </c>
      <c r="P236" s="49" t="n">
        <f aca="false">L236-N236</f>
        <v>219308.37</v>
      </c>
      <c r="Q236" s="49" t="n">
        <v>0</v>
      </c>
      <c r="R236" s="49" t="n">
        <f aca="false">L236/H236</f>
        <v>930.284836637811</v>
      </c>
      <c r="S236" s="49" t="n">
        <f aca="false">R236</f>
        <v>930.284836637811</v>
      </c>
      <c r="T236" s="51" t="n">
        <v>42369</v>
      </c>
    </row>
    <row r="237" customFormat="false" ht="14.35" hidden="false" customHeight="false" outlineLevel="0" collapsed="false">
      <c r="A237" s="36" t="s">
        <v>410</v>
      </c>
      <c r="B237" s="46" t="s">
        <v>411</v>
      </c>
      <c r="C237" s="47" t="n">
        <v>1976</v>
      </c>
      <c r="D237" s="47" t="n">
        <v>2007</v>
      </c>
      <c r="E237" s="48" t="s">
        <v>40</v>
      </c>
      <c r="F237" s="47" t="n">
        <v>2</v>
      </c>
      <c r="G237" s="47" t="n">
        <v>2</v>
      </c>
      <c r="H237" s="49" t="n">
        <v>531.3</v>
      </c>
      <c r="I237" s="49" t="n">
        <v>490</v>
      </c>
      <c r="J237" s="21" t="n">
        <v>92</v>
      </c>
      <c r="K237" s="50" t="n">
        <v>36</v>
      </c>
      <c r="L237" s="21" t="n">
        <f aca="false">'Приложение 2'!C237</f>
        <v>1861084</v>
      </c>
      <c r="M237" s="49" t="n">
        <v>0</v>
      </c>
      <c r="N237" s="49" t="n">
        <v>1815786.75</v>
      </c>
      <c r="O237" s="49" t="n">
        <v>0</v>
      </c>
      <c r="P237" s="49" t="n">
        <f aca="false">L237-N237</f>
        <v>45297.25</v>
      </c>
      <c r="Q237" s="49" t="n">
        <v>0</v>
      </c>
      <c r="R237" s="49" t="n">
        <f aca="false">L237/H237</f>
        <v>3502.88725766987</v>
      </c>
      <c r="S237" s="49" t="n">
        <f aca="false">R237</f>
        <v>3502.88725766987</v>
      </c>
      <c r="T237" s="51" t="n">
        <v>42369</v>
      </c>
    </row>
    <row r="238" s="62" customFormat="true" ht="14.35" hidden="false" customHeight="false" outlineLevel="0" collapsed="false">
      <c r="A238" s="36" t="s">
        <v>412</v>
      </c>
      <c r="B238" s="46" t="s">
        <v>413</v>
      </c>
      <c r="C238" s="47" t="n">
        <v>1974</v>
      </c>
      <c r="D238" s="47" t="n">
        <v>2007</v>
      </c>
      <c r="E238" s="48" t="s">
        <v>45</v>
      </c>
      <c r="F238" s="47" t="n">
        <v>3</v>
      </c>
      <c r="G238" s="47" t="n">
        <v>3</v>
      </c>
      <c r="H238" s="49" t="n">
        <v>1829.3</v>
      </c>
      <c r="I238" s="49" t="n">
        <v>1674.2</v>
      </c>
      <c r="J238" s="21" t="n">
        <v>1360.55</v>
      </c>
      <c r="K238" s="50" t="n">
        <v>108</v>
      </c>
      <c r="L238" s="21" t="n">
        <f aca="false">'Приложение 2'!C238</f>
        <v>2429121</v>
      </c>
      <c r="M238" s="49" t="n">
        <v>0</v>
      </c>
      <c r="N238" s="49" t="n">
        <v>2283153.29</v>
      </c>
      <c r="O238" s="49" t="n">
        <v>0</v>
      </c>
      <c r="P238" s="49" t="n">
        <f aca="false">L238-N238</f>
        <v>145967.71</v>
      </c>
      <c r="Q238" s="49" t="n">
        <v>0</v>
      </c>
      <c r="R238" s="49" t="n">
        <f aca="false">L238/H238</f>
        <v>1327.89646312797</v>
      </c>
      <c r="S238" s="49" t="n">
        <f aca="false">R238</f>
        <v>1327.89646312797</v>
      </c>
      <c r="T238" s="51" t="n">
        <v>42369</v>
      </c>
    </row>
    <row r="239" customFormat="false" ht="14.35" hidden="false" customHeight="false" outlineLevel="0" collapsed="false">
      <c r="A239" s="36" t="s">
        <v>414</v>
      </c>
      <c r="B239" s="46" t="s">
        <v>415</v>
      </c>
      <c r="C239" s="47" t="n">
        <v>1972</v>
      </c>
      <c r="D239" s="47" t="n">
        <v>2007</v>
      </c>
      <c r="E239" s="48" t="s">
        <v>45</v>
      </c>
      <c r="F239" s="47" t="n">
        <v>3</v>
      </c>
      <c r="G239" s="47" t="n">
        <v>3</v>
      </c>
      <c r="H239" s="49" t="n">
        <v>1764.9</v>
      </c>
      <c r="I239" s="49" t="n">
        <v>1609.8</v>
      </c>
      <c r="J239" s="21" t="n">
        <v>1537.8</v>
      </c>
      <c r="K239" s="50" t="n">
        <v>108</v>
      </c>
      <c r="L239" s="21" t="n">
        <f aca="false">'Приложение 2'!C239</f>
        <v>1884180</v>
      </c>
      <c r="M239" s="49" t="n">
        <v>0</v>
      </c>
      <c r="N239" s="49" t="n">
        <v>1615852.05</v>
      </c>
      <c r="O239" s="49" t="n">
        <v>0</v>
      </c>
      <c r="P239" s="49" t="n">
        <f aca="false">L239-N239</f>
        <v>268327.95</v>
      </c>
      <c r="Q239" s="49" t="n">
        <v>0</v>
      </c>
      <c r="R239" s="49" t="n">
        <f aca="false">L239/H239</f>
        <v>1067.58456569777</v>
      </c>
      <c r="S239" s="49" t="n">
        <f aca="false">R239</f>
        <v>1067.58456569777</v>
      </c>
      <c r="T239" s="51" t="n">
        <v>42369</v>
      </c>
    </row>
    <row r="240" customFormat="false" ht="14.35" hidden="false" customHeight="false" outlineLevel="0" collapsed="false">
      <c r="A240" s="17" t="n">
        <v>7</v>
      </c>
      <c r="B240" s="39" t="s">
        <v>416</v>
      </c>
      <c r="C240" s="18" t="s">
        <v>31</v>
      </c>
      <c r="D240" s="18" t="s">
        <v>31</v>
      </c>
      <c r="E240" s="18" t="s">
        <v>31</v>
      </c>
      <c r="F240" s="18" t="s">
        <v>31</v>
      </c>
      <c r="G240" s="18" t="s">
        <v>31</v>
      </c>
      <c r="H240" s="21" t="n">
        <f aca="false">H241+H243+H245+H247+H250</f>
        <v>3538.1</v>
      </c>
      <c r="I240" s="21" t="n">
        <f aca="false">I241+I243+I245+I247+I250</f>
        <v>3318.4</v>
      </c>
      <c r="J240" s="21" t="n">
        <f aca="false">J241+J243+J245+J247+J250</f>
        <v>1157.4</v>
      </c>
      <c r="K240" s="26" t="n">
        <f aca="false">K241+K243+K245+K247+K250</f>
        <v>192</v>
      </c>
      <c r="L240" s="21" t="n">
        <f aca="false">L241+L243+L245+L247+L250</f>
        <v>5302060</v>
      </c>
      <c r="M240" s="21" t="n">
        <f aca="false">M241+M243+M245+M247+M250</f>
        <v>0</v>
      </c>
      <c r="N240" s="21" t="n">
        <f aca="false">N241+N243+N245+N247+N250</f>
        <v>2534924.84</v>
      </c>
      <c r="O240" s="21" t="n">
        <f aca="false">O241+O243+O245+O247+O250</f>
        <v>2075016.53</v>
      </c>
      <c r="P240" s="21" t="n">
        <f aca="false">P241+P243+P245+P247+P250</f>
        <v>692118.63</v>
      </c>
      <c r="Q240" s="21" t="n">
        <f aca="false">Q241+Q243+Q245+Q247+Q250</f>
        <v>0</v>
      </c>
      <c r="R240" s="21" t="s">
        <v>31</v>
      </c>
      <c r="S240" s="21" t="s">
        <v>31</v>
      </c>
      <c r="T240" s="17" t="s">
        <v>31</v>
      </c>
    </row>
    <row r="241" customFormat="false" ht="14.35" hidden="false" customHeight="false" outlineLevel="0" collapsed="false">
      <c r="A241" s="38" t="s">
        <v>224</v>
      </c>
      <c r="B241" s="37" t="s">
        <v>417</v>
      </c>
      <c r="C241" s="18" t="s">
        <v>31</v>
      </c>
      <c r="D241" s="18" t="s">
        <v>31</v>
      </c>
      <c r="E241" s="18" t="s">
        <v>31</v>
      </c>
      <c r="F241" s="18" t="s">
        <v>31</v>
      </c>
      <c r="G241" s="18" t="s">
        <v>31</v>
      </c>
      <c r="H241" s="21" t="n">
        <f aca="false">H242</f>
        <v>556.3</v>
      </c>
      <c r="I241" s="21" t="n">
        <f aca="false">I242</f>
        <v>494.7</v>
      </c>
      <c r="J241" s="21" t="n">
        <f aca="false">J242</f>
        <v>69.2</v>
      </c>
      <c r="K241" s="26" t="n">
        <f aca="false">K242</f>
        <v>24</v>
      </c>
      <c r="L241" s="21" t="n">
        <f aca="false">L242</f>
        <v>743535</v>
      </c>
      <c r="M241" s="21" t="n">
        <f aca="false">M242</f>
        <v>0</v>
      </c>
      <c r="N241" s="21" t="n">
        <f aca="false">N242</f>
        <v>146355.4</v>
      </c>
      <c r="O241" s="21" t="n">
        <f aca="false">O242</f>
        <v>507212.2</v>
      </c>
      <c r="P241" s="21" t="n">
        <f aca="false">P242</f>
        <v>89967.4</v>
      </c>
      <c r="Q241" s="21" t="n">
        <f aca="false">Q242</f>
        <v>0</v>
      </c>
      <c r="R241" s="21" t="s">
        <v>31</v>
      </c>
      <c r="S241" s="21" t="s">
        <v>31</v>
      </c>
      <c r="T241" s="17" t="s">
        <v>31</v>
      </c>
    </row>
    <row r="242" customFormat="false" ht="14.35" hidden="false" customHeight="false" outlineLevel="0" collapsed="false">
      <c r="A242" s="38" t="s">
        <v>226</v>
      </c>
      <c r="B242" s="39" t="s">
        <v>418</v>
      </c>
      <c r="C242" s="17" t="n">
        <v>1971</v>
      </c>
      <c r="D242" s="17" t="n">
        <v>2007</v>
      </c>
      <c r="E242" s="40" t="s">
        <v>40</v>
      </c>
      <c r="F242" s="17" t="n">
        <v>2</v>
      </c>
      <c r="G242" s="17" t="n">
        <v>2</v>
      </c>
      <c r="H242" s="21" t="n">
        <v>556.3</v>
      </c>
      <c r="I242" s="21" t="n">
        <v>494.7</v>
      </c>
      <c r="J242" s="21" t="n">
        <v>69.2</v>
      </c>
      <c r="K242" s="26" t="n">
        <v>24</v>
      </c>
      <c r="L242" s="21" t="n">
        <f aca="false">'Приложение 2'!C242</f>
        <v>743535</v>
      </c>
      <c r="M242" s="21" t="n">
        <v>0</v>
      </c>
      <c r="N242" s="21" t="n">
        <v>146355.4</v>
      </c>
      <c r="O242" s="21" t="n">
        <v>507212.2</v>
      </c>
      <c r="P242" s="21" t="n">
        <v>89967.4</v>
      </c>
      <c r="Q242" s="21" t="n">
        <v>0</v>
      </c>
      <c r="R242" s="21" t="n">
        <f aca="false">L242/I242</f>
        <v>1503.00181928441</v>
      </c>
      <c r="S242" s="21" t="n">
        <f aca="false">L242/I242</f>
        <v>1503.00181928441</v>
      </c>
      <c r="T242" s="42" t="n">
        <v>42369</v>
      </c>
    </row>
    <row r="243" customFormat="false" ht="14.35" hidden="false" customHeight="false" outlineLevel="0" collapsed="false">
      <c r="A243" s="38" t="s">
        <v>228</v>
      </c>
      <c r="B243" s="37" t="s">
        <v>419</v>
      </c>
      <c r="C243" s="18" t="s">
        <v>31</v>
      </c>
      <c r="D243" s="18" t="s">
        <v>31</v>
      </c>
      <c r="E243" s="18" t="s">
        <v>31</v>
      </c>
      <c r="F243" s="18" t="s">
        <v>31</v>
      </c>
      <c r="G243" s="18" t="s">
        <v>31</v>
      </c>
      <c r="H243" s="21" t="n">
        <f aca="false">H244</f>
        <v>827.8</v>
      </c>
      <c r="I243" s="21" t="n">
        <f aca="false">I244</f>
        <v>827.8</v>
      </c>
      <c r="J243" s="21" t="n">
        <f aca="false">J244</f>
        <v>120.2</v>
      </c>
      <c r="K243" s="26" t="n">
        <f aca="false">K244</f>
        <v>36</v>
      </c>
      <c r="L243" s="21" t="n">
        <f aca="false">L244</f>
        <v>1363910</v>
      </c>
      <c r="M243" s="21" t="n">
        <f aca="false">M244</f>
        <v>0</v>
      </c>
      <c r="N243" s="21" t="n">
        <f aca="false">N244</f>
        <v>205768.4</v>
      </c>
      <c r="O243" s="21" t="n">
        <f aca="false">O244</f>
        <v>996831.2</v>
      </c>
      <c r="P243" s="21" t="n">
        <f aca="false">P244</f>
        <v>161310.4</v>
      </c>
      <c r="Q243" s="21" t="n">
        <f aca="false">Q244</f>
        <v>0</v>
      </c>
      <c r="R243" s="21" t="s">
        <v>31</v>
      </c>
      <c r="S243" s="21" t="s">
        <v>31</v>
      </c>
      <c r="T243" s="17" t="s">
        <v>31</v>
      </c>
    </row>
    <row r="244" customFormat="false" ht="14.35" hidden="false" customHeight="false" outlineLevel="0" collapsed="false">
      <c r="A244" s="38" t="s">
        <v>230</v>
      </c>
      <c r="B244" s="39" t="s">
        <v>420</v>
      </c>
      <c r="C244" s="17" t="n">
        <v>1981</v>
      </c>
      <c r="D244" s="17" t="n">
        <v>2007</v>
      </c>
      <c r="E244" s="40"/>
      <c r="F244" s="17" t="n">
        <v>2</v>
      </c>
      <c r="G244" s="17" t="n">
        <v>3</v>
      </c>
      <c r="H244" s="21" t="n">
        <v>827.8</v>
      </c>
      <c r="I244" s="21" t="n">
        <v>827.8</v>
      </c>
      <c r="J244" s="21" t="n">
        <v>120.2</v>
      </c>
      <c r="K244" s="26" t="n">
        <v>36</v>
      </c>
      <c r="L244" s="21" t="n">
        <f aca="false">'Приложение 2'!C244</f>
        <v>1363910</v>
      </c>
      <c r="M244" s="21" t="n">
        <v>0</v>
      </c>
      <c r="N244" s="21" t="n">
        <v>205768.4</v>
      </c>
      <c r="O244" s="21" t="n">
        <v>996831.2</v>
      </c>
      <c r="P244" s="21" t="n">
        <v>161310.4</v>
      </c>
      <c r="Q244" s="21" t="n">
        <v>0</v>
      </c>
      <c r="R244" s="21" t="n">
        <f aca="false">L244/I244</f>
        <v>1647.6322783281</v>
      </c>
      <c r="S244" s="21" t="n">
        <v>151.485866151244</v>
      </c>
      <c r="T244" s="42" t="n">
        <v>42369</v>
      </c>
    </row>
    <row r="245" customFormat="false" ht="14.35" hidden="false" customHeight="false" outlineLevel="0" collapsed="false">
      <c r="A245" s="38" t="s">
        <v>232</v>
      </c>
      <c r="B245" s="37" t="s">
        <v>421</v>
      </c>
      <c r="C245" s="18" t="s">
        <v>31</v>
      </c>
      <c r="D245" s="18" t="s">
        <v>31</v>
      </c>
      <c r="E245" s="18" t="s">
        <v>31</v>
      </c>
      <c r="F245" s="18" t="s">
        <v>31</v>
      </c>
      <c r="G245" s="18" t="s">
        <v>31</v>
      </c>
      <c r="H245" s="21" t="n">
        <f aca="false">SUM(H246:H246)</f>
        <v>491</v>
      </c>
      <c r="I245" s="21" t="n">
        <f aca="false">SUM(I246:I246)</f>
        <v>491</v>
      </c>
      <c r="J245" s="21" t="n">
        <f aca="false">SUM(J246:J246)</f>
        <v>51</v>
      </c>
      <c r="K245" s="26" t="n">
        <f aca="false">SUM(K246:K246)</f>
        <v>36</v>
      </c>
      <c r="L245" s="21" t="n">
        <f aca="false">SUM(L246:L246)</f>
        <v>838243</v>
      </c>
      <c r="M245" s="21" t="n">
        <f aca="false">SUM(M246:M246)</f>
        <v>0</v>
      </c>
      <c r="N245" s="21" t="n">
        <f aca="false">SUM(N246:N246)</f>
        <v>118177</v>
      </c>
      <c r="O245" s="21" t="n">
        <f aca="false">SUM(O246:O246)</f>
        <v>549459.1</v>
      </c>
      <c r="P245" s="21" t="n">
        <f aca="false">SUM(P246:P246)</f>
        <v>170606.9</v>
      </c>
      <c r="Q245" s="21" t="n">
        <f aca="false">SUM(Q246:Q246)</f>
        <v>0</v>
      </c>
      <c r="R245" s="21" t="s">
        <v>31</v>
      </c>
      <c r="S245" s="21" t="s">
        <v>31</v>
      </c>
      <c r="T245" s="17" t="s">
        <v>31</v>
      </c>
    </row>
    <row r="246" customFormat="false" ht="14.35" hidden="false" customHeight="false" outlineLevel="0" collapsed="false">
      <c r="A246" s="38" t="s">
        <v>234</v>
      </c>
      <c r="B246" s="39" t="s">
        <v>422</v>
      </c>
      <c r="C246" s="17" t="n">
        <v>1974</v>
      </c>
      <c r="D246" s="17" t="n">
        <v>1974</v>
      </c>
      <c r="E246" s="40" t="s">
        <v>40</v>
      </c>
      <c r="F246" s="17" t="n">
        <v>2</v>
      </c>
      <c r="G246" s="17" t="n">
        <v>2</v>
      </c>
      <c r="H246" s="21" t="n">
        <v>491</v>
      </c>
      <c r="I246" s="21" t="n">
        <v>491</v>
      </c>
      <c r="J246" s="21" t="n">
        <v>51</v>
      </c>
      <c r="K246" s="26" t="n">
        <v>36</v>
      </c>
      <c r="L246" s="21" t="n">
        <f aca="false">'Приложение 2'!C246</f>
        <v>838243</v>
      </c>
      <c r="M246" s="21" t="n">
        <v>0</v>
      </c>
      <c r="N246" s="21" t="n">
        <v>118177</v>
      </c>
      <c r="O246" s="21" t="n">
        <v>549459.1</v>
      </c>
      <c r="P246" s="21" t="n">
        <v>170606.9</v>
      </c>
      <c r="Q246" s="21" t="n">
        <v>0</v>
      </c>
      <c r="R246" s="21" t="n">
        <f aca="false">L246/I246</f>
        <v>1707.21588594705</v>
      </c>
      <c r="S246" s="21" t="n">
        <f aca="false">L246/I246</f>
        <v>1707.21588594705</v>
      </c>
      <c r="T246" s="42" t="n">
        <v>42369</v>
      </c>
    </row>
    <row r="247" customFormat="false" ht="14.35" hidden="false" customHeight="false" outlineLevel="0" collapsed="false">
      <c r="A247" s="38" t="s">
        <v>423</v>
      </c>
      <c r="B247" s="37" t="s">
        <v>424</v>
      </c>
      <c r="C247" s="18" t="s">
        <v>31</v>
      </c>
      <c r="D247" s="18" t="s">
        <v>31</v>
      </c>
      <c r="E247" s="18" t="s">
        <v>31</v>
      </c>
      <c r="F247" s="18" t="s">
        <v>31</v>
      </c>
      <c r="G247" s="18" t="s">
        <v>31</v>
      </c>
      <c r="H247" s="21" t="n">
        <f aca="false">SUM(H248:H249)</f>
        <v>1334.3</v>
      </c>
      <c r="I247" s="21" t="n">
        <f aca="false">SUM(I248:I249)</f>
        <v>1212.4</v>
      </c>
      <c r="J247" s="21" t="n">
        <f aca="false">SUM(J248:J249)</f>
        <v>624.5</v>
      </c>
      <c r="K247" s="26" t="n">
        <f aca="false">SUM(K248:K249)</f>
        <v>72</v>
      </c>
      <c r="L247" s="21" t="n">
        <f aca="false">SUM(L248:L249)</f>
        <v>1800258</v>
      </c>
      <c r="M247" s="21" t="n">
        <f aca="false">SUM(M248:M249)</f>
        <v>0</v>
      </c>
      <c r="N247" s="21" t="n">
        <f aca="false">SUM(N248:N249)</f>
        <v>1745811.64</v>
      </c>
      <c r="O247" s="21" t="n">
        <f aca="false">SUM(O248:O249)</f>
        <v>0</v>
      </c>
      <c r="P247" s="21" t="n">
        <f aca="false">SUM(P248:P249)</f>
        <v>54446.36</v>
      </c>
      <c r="Q247" s="21" t="n">
        <f aca="false">SUM(Q248:Q249)</f>
        <v>0</v>
      </c>
      <c r="R247" s="21" t="s">
        <v>31</v>
      </c>
      <c r="S247" s="21" t="s">
        <v>31</v>
      </c>
      <c r="T247" s="17" t="s">
        <v>31</v>
      </c>
    </row>
    <row r="248" customFormat="false" ht="14.35" hidden="false" customHeight="false" outlineLevel="0" collapsed="false">
      <c r="A248" s="38" t="s">
        <v>425</v>
      </c>
      <c r="B248" s="39" t="s">
        <v>426</v>
      </c>
      <c r="C248" s="17" t="n">
        <v>1991</v>
      </c>
      <c r="D248" s="17" t="n">
        <v>2013</v>
      </c>
      <c r="E248" s="40" t="s">
        <v>40</v>
      </c>
      <c r="F248" s="17" t="n">
        <v>2</v>
      </c>
      <c r="G248" s="17" t="n">
        <v>3</v>
      </c>
      <c r="H248" s="21" t="n">
        <v>799.4</v>
      </c>
      <c r="I248" s="21" t="n">
        <v>718.9</v>
      </c>
      <c r="J248" s="21" t="n">
        <v>379.6</v>
      </c>
      <c r="K248" s="26" t="n">
        <v>36</v>
      </c>
      <c r="L248" s="21" t="n">
        <f aca="false">'Приложение 2'!C248</f>
        <v>1061233</v>
      </c>
      <c r="M248" s="21" t="n">
        <v>0</v>
      </c>
      <c r="N248" s="21" t="n">
        <v>1019712.98</v>
      </c>
      <c r="O248" s="21" t="n">
        <v>0</v>
      </c>
      <c r="P248" s="21" t="n">
        <f aca="false">L248-N248</f>
        <v>41520.02</v>
      </c>
      <c r="Q248" s="21" t="n">
        <v>0</v>
      </c>
      <c r="R248" s="21" t="n">
        <f aca="false">L248/I248</f>
        <v>1476.19001251913</v>
      </c>
      <c r="S248" s="21" t="n">
        <v>553.06440395048</v>
      </c>
      <c r="T248" s="42" t="n">
        <v>42369</v>
      </c>
    </row>
    <row r="249" customFormat="false" ht="14.35" hidden="false" customHeight="false" outlineLevel="0" collapsed="false">
      <c r="A249" s="38" t="s">
        <v>427</v>
      </c>
      <c r="B249" s="39" t="s">
        <v>428</v>
      </c>
      <c r="C249" s="17" t="n">
        <v>1978</v>
      </c>
      <c r="D249" s="17" t="n">
        <v>2007</v>
      </c>
      <c r="E249" s="40" t="s">
        <v>40</v>
      </c>
      <c r="F249" s="17" t="n">
        <v>2</v>
      </c>
      <c r="G249" s="17" t="n">
        <v>2</v>
      </c>
      <c r="H249" s="21" t="n">
        <v>534.9</v>
      </c>
      <c r="I249" s="21" t="n">
        <v>493.5</v>
      </c>
      <c r="J249" s="21" t="n">
        <v>244.9</v>
      </c>
      <c r="K249" s="26" t="n">
        <v>36</v>
      </c>
      <c r="L249" s="21" t="n">
        <f aca="false">'Приложение 2'!C249</f>
        <v>739025</v>
      </c>
      <c r="M249" s="21" t="n">
        <v>0</v>
      </c>
      <c r="N249" s="21" t="n">
        <v>726098.66</v>
      </c>
      <c r="O249" s="21" t="n">
        <v>0</v>
      </c>
      <c r="P249" s="21" t="n">
        <f aca="false">L249-N249</f>
        <v>12926.34</v>
      </c>
      <c r="Q249" s="21" t="n">
        <v>0</v>
      </c>
      <c r="R249" s="21" t="n">
        <f aca="false">L249/I249</f>
        <v>1497.51773049645</v>
      </c>
      <c r="S249" s="21" t="n">
        <v>1244.49848024316</v>
      </c>
      <c r="T249" s="42" t="n">
        <v>42369</v>
      </c>
    </row>
    <row r="250" customFormat="false" ht="14.35" hidden="false" customHeight="false" outlineLevel="0" collapsed="false">
      <c r="A250" s="38" t="s">
        <v>429</v>
      </c>
      <c r="B250" s="37" t="s">
        <v>430</v>
      </c>
      <c r="C250" s="18" t="s">
        <v>31</v>
      </c>
      <c r="D250" s="18" t="s">
        <v>31</v>
      </c>
      <c r="E250" s="18" t="s">
        <v>31</v>
      </c>
      <c r="F250" s="18" t="s">
        <v>31</v>
      </c>
      <c r="G250" s="18" t="s">
        <v>31</v>
      </c>
      <c r="H250" s="21" t="n">
        <f aca="false">H251</f>
        <v>328.7</v>
      </c>
      <c r="I250" s="21" t="n">
        <f aca="false">I251</f>
        <v>292.5</v>
      </c>
      <c r="J250" s="21" t="n">
        <f aca="false">J251</f>
        <v>292.5</v>
      </c>
      <c r="K250" s="26" t="n">
        <f aca="false">K251</f>
        <v>24</v>
      </c>
      <c r="L250" s="21" t="n">
        <f aca="false">L251</f>
        <v>556114</v>
      </c>
      <c r="M250" s="21" t="n">
        <f aca="false">M251</f>
        <v>0</v>
      </c>
      <c r="N250" s="21" t="n">
        <f aca="false">N251</f>
        <v>318812.4</v>
      </c>
      <c r="O250" s="21" t="n">
        <f aca="false">O251</f>
        <v>21514.03</v>
      </c>
      <c r="P250" s="21" t="n">
        <f aca="false">P251</f>
        <v>215787.57</v>
      </c>
      <c r="Q250" s="21" t="n">
        <f aca="false">Q251</f>
        <v>0</v>
      </c>
      <c r="R250" s="21" t="s">
        <v>31</v>
      </c>
      <c r="S250" s="21" t="s">
        <v>31</v>
      </c>
      <c r="T250" s="17" t="s">
        <v>31</v>
      </c>
    </row>
    <row r="251" customFormat="false" ht="14.35" hidden="false" customHeight="false" outlineLevel="0" collapsed="false">
      <c r="A251" s="38" t="s">
        <v>431</v>
      </c>
      <c r="B251" s="39" t="s">
        <v>432</v>
      </c>
      <c r="C251" s="17" t="n">
        <v>1985</v>
      </c>
      <c r="D251" s="17"/>
      <c r="E251" s="40" t="s">
        <v>40</v>
      </c>
      <c r="F251" s="17" t="n">
        <v>2</v>
      </c>
      <c r="G251" s="17" t="n">
        <v>1</v>
      </c>
      <c r="H251" s="21" t="n">
        <v>328.7</v>
      </c>
      <c r="I251" s="21" t="n">
        <v>292.5</v>
      </c>
      <c r="J251" s="21" t="n">
        <v>292.5</v>
      </c>
      <c r="K251" s="26" t="n">
        <v>24</v>
      </c>
      <c r="L251" s="21" t="n">
        <f aca="false">'Приложение 2'!C251</f>
        <v>556114</v>
      </c>
      <c r="M251" s="21" t="n">
        <v>0</v>
      </c>
      <c r="N251" s="21" t="n">
        <v>318812.4</v>
      </c>
      <c r="O251" s="21" t="n">
        <v>21514.03</v>
      </c>
      <c r="P251" s="21" t="n">
        <v>215787.57</v>
      </c>
      <c r="Q251" s="21" t="n">
        <v>0</v>
      </c>
      <c r="R251" s="21" t="n">
        <f aca="false">L251/I251</f>
        <v>1901.24444444444</v>
      </c>
      <c r="S251" s="21" t="n">
        <f aca="false">R251</f>
        <v>1901.24444444444</v>
      </c>
      <c r="T251" s="42" t="n">
        <v>42369</v>
      </c>
    </row>
    <row r="252" s="60" customFormat="true" ht="14.35" hidden="false" customHeight="false" outlineLevel="0" collapsed="false">
      <c r="A252" s="17" t="n">
        <v>8</v>
      </c>
      <c r="B252" s="39" t="s">
        <v>153</v>
      </c>
      <c r="C252" s="18" t="s">
        <v>31</v>
      </c>
      <c r="D252" s="18" t="s">
        <v>31</v>
      </c>
      <c r="E252" s="18" t="s">
        <v>31</v>
      </c>
      <c r="F252" s="18" t="s">
        <v>31</v>
      </c>
      <c r="G252" s="18" t="s">
        <v>31</v>
      </c>
      <c r="H252" s="21" t="n">
        <f aca="false">H253</f>
        <v>300171.2</v>
      </c>
      <c r="I252" s="21" t="n">
        <f aca="false">I253</f>
        <v>272378.6</v>
      </c>
      <c r="J252" s="21" t="n">
        <f aca="false">J253</f>
        <v>271307</v>
      </c>
      <c r="K252" s="26" t="n">
        <f aca="false">K253</f>
        <v>16814</v>
      </c>
      <c r="L252" s="21" t="n">
        <f aca="false">L253</f>
        <v>308517093.23</v>
      </c>
      <c r="M252" s="21" t="n">
        <f aca="false">M253</f>
        <v>0</v>
      </c>
      <c r="N252" s="21" t="n">
        <f aca="false">N253</f>
        <v>224792514.33226</v>
      </c>
      <c r="O252" s="21" t="n">
        <f aca="false">O253</f>
        <v>0</v>
      </c>
      <c r="P252" s="21" t="n">
        <f aca="false">P253</f>
        <v>83724578.89774</v>
      </c>
      <c r="Q252" s="21" t="n">
        <f aca="false">Q253</f>
        <v>0</v>
      </c>
      <c r="R252" s="21" t="s">
        <v>31</v>
      </c>
      <c r="S252" s="21" t="s">
        <v>31</v>
      </c>
      <c r="T252" s="17" t="s">
        <v>31</v>
      </c>
    </row>
    <row r="253" s="60" customFormat="true" ht="14.35" hidden="false" customHeight="false" outlineLevel="0" collapsed="false">
      <c r="A253" s="38" t="s">
        <v>238</v>
      </c>
      <c r="B253" s="37" t="s">
        <v>153</v>
      </c>
      <c r="C253" s="18" t="s">
        <v>31</v>
      </c>
      <c r="D253" s="18" t="s">
        <v>31</v>
      </c>
      <c r="E253" s="18" t="s">
        <v>31</v>
      </c>
      <c r="F253" s="18" t="s">
        <v>31</v>
      </c>
      <c r="G253" s="18" t="s">
        <v>31</v>
      </c>
      <c r="H253" s="21" t="n">
        <f aca="false">SUM(H254:H343)</f>
        <v>300171.2</v>
      </c>
      <c r="I253" s="21" t="n">
        <f aca="false">SUM(I254:I343)</f>
        <v>272378.6</v>
      </c>
      <c r="J253" s="21" t="n">
        <f aca="false">SUM(J254:J343)</f>
        <v>271307</v>
      </c>
      <c r="K253" s="26" t="n">
        <f aca="false">SUM(K254:K343)</f>
        <v>16814</v>
      </c>
      <c r="L253" s="21" t="n">
        <f aca="false">SUM(L254:L343)</f>
        <v>308517093.23</v>
      </c>
      <c r="M253" s="21" t="n">
        <f aca="false">SUM(M254:M343)</f>
        <v>0</v>
      </c>
      <c r="N253" s="21" t="n">
        <f aca="false">SUM(N254:N343)</f>
        <v>224792514.33226</v>
      </c>
      <c r="O253" s="21" t="n">
        <f aca="false">SUM(O254:O343)</f>
        <v>0</v>
      </c>
      <c r="P253" s="21" t="n">
        <f aca="false">SUM(P254:P343)</f>
        <v>83724578.89774</v>
      </c>
      <c r="Q253" s="21" t="n">
        <f aca="false">SUM(Q254:Q343)</f>
        <v>0</v>
      </c>
      <c r="R253" s="21" t="s">
        <v>31</v>
      </c>
      <c r="S253" s="21" t="s">
        <v>31</v>
      </c>
      <c r="T253" s="17" t="s">
        <v>31</v>
      </c>
    </row>
    <row r="254" s="63" customFormat="true" ht="14.35" hidden="false" customHeight="false" outlineLevel="0" collapsed="false">
      <c r="A254" s="38" t="s">
        <v>240</v>
      </c>
      <c r="B254" s="37" t="s">
        <v>433</v>
      </c>
      <c r="C254" s="17" t="n">
        <v>1972</v>
      </c>
      <c r="D254" s="17" t="n">
        <v>2007</v>
      </c>
      <c r="E254" s="40" t="s">
        <v>50</v>
      </c>
      <c r="F254" s="17" t="n">
        <v>5</v>
      </c>
      <c r="G254" s="17" t="n">
        <v>4</v>
      </c>
      <c r="H254" s="21" t="n">
        <v>6436.8</v>
      </c>
      <c r="I254" s="21" t="n">
        <v>5764.4</v>
      </c>
      <c r="J254" s="21" t="n">
        <v>5764.4</v>
      </c>
      <c r="K254" s="26" t="n">
        <v>357</v>
      </c>
      <c r="L254" s="31" t="n">
        <f aca="false">'Приложение 2'!C254</f>
        <v>3070516</v>
      </c>
      <c r="M254" s="31" t="n">
        <v>0</v>
      </c>
      <c r="N254" s="31" t="n">
        <v>2504690.71</v>
      </c>
      <c r="O254" s="31" t="n">
        <v>0</v>
      </c>
      <c r="P254" s="21" t="n">
        <f aca="false">L254-N254</f>
        <v>565825.29</v>
      </c>
      <c r="Q254" s="31" t="n">
        <v>0</v>
      </c>
      <c r="R254" s="21" t="n">
        <f aca="false">L254/I254</f>
        <v>532.668794670738</v>
      </c>
      <c r="S254" s="21" t="n">
        <f aca="false">R254</f>
        <v>532.668794670738</v>
      </c>
      <c r="T254" s="42" t="n">
        <v>42369</v>
      </c>
    </row>
    <row r="255" s="63" customFormat="true" ht="14.35" hidden="false" customHeight="false" outlineLevel="0" collapsed="false">
      <c r="A255" s="38" t="s">
        <v>434</v>
      </c>
      <c r="B255" s="37" t="s">
        <v>435</v>
      </c>
      <c r="C255" s="17" t="n">
        <v>1962</v>
      </c>
      <c r="D255" s="17" t="n">
        <v>2010</v>
      </c>
      <c r="E255" s="40" t="s">
        <v>375</v>
      </c>
      <c r="F255" s="17" t="n">
        <v>4</v>
      </c>
      <c r="G255" s="17" t="n">
        <v>3</v>
      </c>
      <c r="H255" s="21" t="n">
        <v>2098.6</v>
      </c>
      <c r="I255" s="21" t="n">
        <v>1936.5</v>
      </c>
      <c r="J255" s="21" t="n">
        <v>1936.5</v>
      </c>
      <c r="K255" s="26" t="n">
        <v>135</v>
      </c>
      <c r="L255" s="31" t="n">
        <f aca="false">'Приложение 2'!C255</f>
        <v>2287160</v>
      </c>
      <c r="M255" s="31" t="n">
        <v>0</v>
      </c>
      <c r="N255" s="31" t="n">
        <v>1946267.64</v>
      </c>
      <c r="O255" s="31" t="n">
        <v>0</v>
      </c>
      <c r="P255" s="21" t="n">
        <f aca="false">L255-N255</f>
        <v>340892.36</v>
      </c>
      <c r="Q255" s="31" t="n">
        <v>0</v>
      </c>
      <c r="R255" s="21" t="n">
        <f aca="false">L255/I255</f>
        <v>1181.07926671831</v>
      </c>
      <c r="S255" s="21" t="n">
        <f aca="false">R255</f>
        <v>1181.07926671831</v>
      </c>
      <c r="T255" s="42" t="n">
        <v>42369</v>
      </c>
    </row>
    <row r="256" s="63" customFormat="true" ht="14.35" hidden="false" customHeight="false" outlineLevel="0" collapsed="false">
      <c r="A256" s="38" t="s">
        <v>436</v>
      </c>
      <c r="B256" s="64" t="s">
        <v>437</v>
      </c>
      <c r="C256" s="17" t="n">
        <v>1962</v>
      </c>
      <c r="D256" s="17" t="n">
        <v>2007</v>
      </c>
      <c r="E256" s="40" t="s">
        <v>45</v>
      </c>
      <c r="F256" s="17" t="n">
        <v>4</v>
      </c>
      <c r="G256" s="17" t="n">
        <v>3</v>
      </c>
      <c r="H256" s="21" t="n">
        <v>2144.7</v>
      </c>
      <c r="I256" s="21" t="n">
        <v>1981.4</v>
      </c>
      <c r="J256" s="21" t="n">
        <v>1981.4</v>
      </c>
      <c r="K256" s="26" t="n">
        <v>114</v>
      </c>
      <c r="L256" s="31" t="n">
        <f aca="false">'Приложение 2'!C256</f>
        <v>6326486</v>
      </c>
      <c r="M256" s="31" t="n">
        <v>0</v>
      </c>
      <c r="N256" s="31" t="n">
        <v>3489263.4</v>
      </c>
      <c r="O256" s="31" t="n">
        <v>0</v>
      </c>
      <c r="P256" s="21" t="n">
        <f aca="false">L256-N256</f>
        <v>2837222.6</v>
      </c>
      <c r="Q256" s="31" t="n">
        <v>0</v>
      </c>
      <c r="R256" s="21" t="n">
        <f aca="false">L256/I256</f>
        <v>3192.93731704855</v>
      </c>
      <c r="S256" s="21" t="n">
        <f aca="false">R256</f>
        <v>3192.93731704855</v>
      </c>
      <c r="T256" s="42" t="n">
        <v>42369</v>
      </c>
    </row>
    <row r="257" s="63" customFormat="true" ht="14.35" hidden="false" customHeight="false" outlineLevel="0" collapsed="false">
      <c r="A257" s="38" t="s">
        <v>438</v>
      </c>
      <c r="B257" s="64" t="s">
        <v>439</v>
      </c>
      <c r="C257" s="17" t="n">
        <v>1962</v>
      </c>
      <c r="D257" s="17" t="n">
        <v>2007</v>
      </c>
      <c r="E257" s="40" t="s">
        <v>45</v>
      </c>
      <c r="F257" s="17" t="n">
        <v>4</v>
      </c>
      <c r="G257" s="17" t="n">
        <v>3</v>
      </c>
      <c r="H257" s="21" t="n">
        <v>2192.3</v>
      </c>
      <c r="I257" s="21" t="n">
        <v>2023.4</v>
      </c>
      <c r="J257" s="21" t="n">
        <v>2023.4</v>
      </c>
      <c r="K257" s="26" t="n">
        <v>132</v>
      </c>
      <c r="L257" s="31" t="n">
        <f aca="false">'Приложение 2'!C257</f>
        <v>7132810</v>
      </c>
      <c r="M257" s="31" t="n">
        <v>0</v>
      </c>
      <c r="N257" s="31" t="n">
        <v>3925907.63</v>
      </c>
      <c r="O257" s="31" t="n">
        <v>0</v>
      </c>
      <c r="P257" s="21" t="n">
        <f aca="false">L257-N257</f>
        <v>3206902.37</v>
      </c>
      <c r="Q257" s="31" t="n">
        <v>0</v>
      </c>
      <c r="R257" s="21" t="n">
        <f aca="false">L257/I257</f>
        <v>3525.16062073737</v>
      </c>
      <c r="S257" s="21" t="n">
        <f aca="false">R257</f>
        <v>3525.16062073737</v>
      </c>
      <c r="T257" s="42" t="n">
        <v>42735</v>
      </c>
    </row>
    <row r="258" s="63" customFormat="true" ht="14.35" hidden="false" customHeight="false" outlineLevel="0" collapsed="false">
      <c r="A258" s="38" t="s">
        <v>440</v>
      </c>
      <c r="B258" s="37" t="s">
        <v>441</v>
      </c>
      <c r="C258" s="17" t="n">
        <v>1965</v>
      </c>
      <c r="D258" s="17" t="n">
        <v>2007</v>
      </c>
      <c r="E258" s="40" t="s">
        <v>45</v>
      </c>
      <c r="F258" s="17" t="n">
        <v>4</v>
      </c>
      <c r="G258" s="17" t="n">
        <v>3</v>
      </c>
      <c r="H258" s="21" t="n">
        <v>2220.9</v>
      </c>
      <c r="I258" s="21" t="n">
        <v>2051.9</v>
      </c>
      <c r="J258" s="21" t="n">
        <v>2051.9</v>
      </c>
      <c r="K258" s="26" t="n">
        <v>138</v>
      </c>
      <c r="L258" s="31" t="n">
        <f aca="false">'Приложение 2'!C258</f>
        <v>1534488</v>
      </c>
      <c r="M258" s="31" t="n">
        <v>0</v>
      </c>
      <c r="N258" s="31" t="n">
        <v>1286049.59</v>
      </c>
      <c r="O258" s="31" t="n">
        <v>0</v>
      </c>
      <c r="P258" s="21" t="n">
        <f aca="false">L258-N258</f>
        <v>248438.41</v>
      </c>
      <c r="Q258" s="31" t="n">
        <v>0</v>
      </c>
      <c r="R258" s="21" t="n">
        <f aca="false">L258/I258</f>
        <v>747.837613918807</v>
      </c>
      <c r="S258" s="21" t="n">
        <f aca="false">R258</f>
        <v>747.837613918807</v>
      </c>
      <c r="T258" s="42" t="n">
        <v>42369</v>
      </c>
    </row>
    <row r="259" s="63" customFormat="true" ht="14.35" hidden="false" customHeight="false" outlineLevel="0" collapsed="false">
      <c r="A259" s="38" t="s">
        <v>442</v>
      </c>
      <c r="B259" s="37" t="s">
        <v>443</v>
      </c>
      <c r="C259" s="17" t="n">
        <v>1965</v>
      </c>
      <c r="D259" s="17" t="n">
        <v>2007</v>
      </c>
      <c r="E259" s="40" t="s">
        <v>45</v>
      </c>
      <c r="F259" s="17" t="n">
        <v>4</v>
      </c>
      <c r="G259" s="17" t="n">
        <v>3</v>
      </c>
      <c r="H259" s="21" t="n">
        <v>2832.8</v>
      </c>
      <c r="I259" s="21" t="n">
        <v>2670.5</v>
      </c>
      <c r="J259" s="21" t="n">
        <v>2670.5</v>
      </c>
      <c r="K259" s="26" t="n">
        <v>129</v>
      </c>
      <c r="L259" s="31" t="n">
        <f aca="false">'Приложение 2'!C259</f>
        <v>1533304</v>
      </c>
      <c r="M259" s="31" t="n">
        <v>0</v>
      </c>
      <c r="N259" s="31" t="n">
        <v>1240816.48</v>
      </c>
      <c r="O259" s="31" t="n">
        <v>0</v>
      </c>
      <c r="P259" s="21" t="n">
        <f aca="false">L259-N259</f>
        <v>292487.52</v>
      </c>
      <c r="Q259" s="31" t="n">
        <v>0</v>
      </c>
      <c r="R259" s="21" t="n">
        <f aca="false">L259/I259</f>
        <v>574.163639767834</v>
      </c>
      <c r="S259" s="21" t="n">
        <f aca="false">R259</f>
        <v>574.163639767834</v>
      </c>
      <c r="T259" s="42" t="n">
        <v>42369</v>
      </c>
    </row>
    <row r="260" s="63" customFormat="true" ht="14.35" hidden="false" customHeight="false" outlineLevel="0" collapsed="false">
      <c r="A260" s="38" t="s">
        <v>444</v>
      </c>
      <c r="B260" s="37" t="s">
        <v>445</v>
      </c>
      <c r="C260" s="17" t="n">
        <v>1964</v>
      </c>
      <c r="D260" s="17" t="n">
        <v>2010</v>
      </c>
      <c r="E260" s="40" t="s">
        <v>45</v>
      </c>
      <c r="F260" s="17" t="n">
        <v>4</v>
      </c>
      <c r="G260" s="17" t="n">
        <v>3</v>
      </c>
      <c r="H260" s="21" t="n">
        <v>2118.8</v>
      </c>
      <c r="I260" s="21" t="n">
        <v>1946.4</v>
      </c>
      <c r="J260" s="21" t="n">
        <v>1946.4</v>
      </c>
      <c r="K260" s="26" t="n">
        <v>138</v>
      </c>
      <c r="L260" s="31" t="n">
        <f aca="false">'Приложение 2'!C260</f>
        <v>2194379.72</v>
      </c>
      <c r="M260" s="31" t="n">
        <v>0</v>
      </c>
      <c r="N260" s="31" t="n">
        <v>1653408.37</v>
      </c>
      <c r="O260" s="31" t="n">
        <v>0</v>
      </c>
      <c r="P260" s="21" t="n">
        <f aca="false">L260-N260</f>
        <v>540971.35</v>
      </c>
      <c r="Q260" s="31" t="n">
        <v>0</v>
      </c>
      <c r="R260" s="21" t="n">
        <f aca="false">L260/I260</f>
        <v>1127.40429510892</v>
      </c>
      <c r="S260" s="21" t="n">
        <f aca="false">R260</f>
        <v>1127.40429510892</v>
      </c>
      <c r="T260" s="42" t="n">
        <v>42735</v>
      </c>
    </row>
    <row r="261" s="63" customFormat="true" ht="14.35" hidden="false" customHeight="false" outlineLevel="0" collapsed="false">
      <c r="A261" s="38" t="s">
        <v>446</v>
      </c>
      <c r="B261" s="64" t="s">
        <v>447</v>
      </c>
      <c r="C261" s="17" t="n">
        <v>1964</v>
      </c>
      <c r="D261" s="17" t="n">
        <v>2007</v>
      </c>
      <c r="E261" s="40" t="s">
        <v>375</v>
      </c>
      <c r="F261" s="17" t="n">
        <v>4</v>
      </c>
      <c r="G261" s="17" t="n">
        <v>3</v>
      </c>
      <c r="H261" s="21" t="n">
        <v>2196.8</v>
      </c>
      <c r="I261" s="21" t="n">
        <v>2034.4</v>
      </c>
      <c r="J261" s="21" t="n">
        <v>2034.4</v>
      </c>
      <c r="K261" s="26" t="n">
        <v>138</v>
      </c>
      <c r="L261" s="31" t="n">
        <f aca="false">'Приложение 2'!C261</f>
        <v>9685944</v>
      </c>
      <c r="M261" s="31" t="n">
        <v>0</v>
      </c>
      <c r="N261" s="31" t="n">
        <v>9045482.73</v>
      </c>
      <c r="O261" s="31" t="n">
        <v>0</v>
      </c>
      <c r="P261" s="21" t="n">
        <f aca="false">L261-N261</f>
        <v>640461.27</v>
      </c>
      <c r="Q261" s="31" t="n">
        <v>0</v>
      </c>
      <c r="R261" s="21" t="n">
        <f aca="false">L261/I261</f>
        <v>4761.08139992135</v>
      </c>
      <c r="S261" s="21" t="n">
        <f aca="false">R261</f>
        <v>4761.08139992135</v>
      </c>
      <c r="T261" s="42" t="n">
        <v>42369</v>
      </c>
    </row>
    <row r="262" s="63" customFormat="true" ht="14.35" hidden="false" customHeight="false" outlineLevel="0" collapsed="false">
      <c r="A262" s="38" t="s">
        <v>448</v>
      </c>
      <c r="B262" s="64" t="s">
        <v>449</v>
      </c>
      <c r="C262" s="17" t="n">
        <v>1965</v>
      </c>
      <c r="D262" s="17" t="n">
        <v>2011</v>
      </c>
      <c r="E262" s="40" t="s">
        <v>45</v>
      </c>
      <c r="F262" s="17" t="n">
        <v>4</v>
      </c>
      <c r="G262" s="17" t="n">
        <v>3</v>
      </c>
      <c r="H262" s="21" t="n">
        <v>2022.4</v>
      </c>
      <c r="I262" s="21" t="n">
        <v>1855</v>
      </c>
      <c r="J262" s="21" t="n">
        <v>1855</v>
      </c>
      <c r="K262" s="26" t="n">
        <v>138</v>
      </c>
      <c r="L262" s="31" t="n">
        <f aca="false">'Приложение 2'!C262</f>
        <v>1127680</v>
      </c>
      <c r="M262" s="31" t="n">
        <v>0</v>
      </c>
      <c r="N262" s="31" t="n">
        <v>932451.89</v>
      </c>
      <c r="O262" s="31" t="n">
        <v>0</v>
      </c>
      <c r="P262" s="21" t="n">
        <f aca="false">L262-N262</f>
        <v>195228.11</v>
      </c>
      <c r="Q262" s="31" t="n">
        <v>0</v>
      </c>
      <c r="R262" s="21" t="n">
        <f aca="false">L262/I262</f>
        <v>607.913746630728</v>
      </c>
      <c r="S262" s="21" t="n">
        <f aca="false">R262</f>
        <v>607.913746630728</v>
      </c>
      <c r="T262" s="42" t="n">
        <v>42369</v>
      </c>
    </row>
    <row r="263" s="63" customFormat="true" ht="14.35" hidden="false" customHeight="false" outlineLevel="0" collapsed="false">
      <c r="A263" s="38" t="s">
        <v>450</v>
      </c>
      <c r="B263" s="64" t="s">
        <v>160</v>
      </c>
      <c r="C263" s="17" t="n">
        <v>1965</v>
      </c>
      <c r="D263" s="17" t="n">
        <v>2007</v>
      </c>
      <c r="E263" s="40" t="s">
        <v>45</v>
      </c>
      <c r="F263" s="17" t="n">
        <v>4</v>
      </c>
      <c r="G263" s="17" t="n">
        <v>3</v>
      </c>
      <c r="H263" s="21" t="n">
        <v>2210.6</v>
      </c>
      <c r="I263" s="21" t="n">
        <v>2046</v>
      </c>
      <c r="J263" s="21" t="n">
        <v>2046</v>
      </c>
      <c r="K263" s="26" t="n">
        <v>144</v>
      </c>
      <c r="L263" s="31" t="n">
        <f aca="false">'Приложение 2'!C263</f>
        <v>1568270</v>
      </c>
      <c r="M263" s="31" t="n">
        <v>0</v>
      </c>
      <c r="N263" s="31" t="n">
        <v>954445.52</v>
      </c>
      <c r="O263" s="31" t="n">
        <v>0</v>
      </c>
      <c r="P263" s="21" t="n">
        <f aca="false">L263-N263</f>
        <v>613824.48</v>
      </c>
      <c r="Q263" s="31" t="n">
        <v>0</v>
      </c>
      <c r="R263" s="21" t="n">
        <f aca="false">L263/I263</f>
        <v>766.505376344086</v>
      </c>
      <c r="S263" s="21" t="n">
        <f aca="false">R263</f>
        <v>766.505376344086</v>
      </c>
      <c r="T263" s="42" t="n">
        <v>42369</v>
      </c>
    </row>
    <row r="264" s="63" customFormat="true" ht="14.35" hidden="false" customHeight="false" outlineLevel="0" collapsed="false">
      <c r="A264" s="38" t="s">
        <v>451</v>
      </c>
      <c r="B264" s="64" t="s">
        <v>452</v>
      </c>
      <c r="C264" s="17" t="n">
        <v>1965</v>
      </c>
      <c r="D264" s="17" t="n">
        <v>2010</v>
      </c>
      <c r="E264" s="40" t="s">
        <v>45</v>
      </c>
      <c r="F264" s="17" t="n">
        <v>4</v>
      </c>
      <c r="G264" s="17" t="n">
        <v>2</v>
      </c>
      <c r="H264" s="21" t="n">
        <v>1489.7</v>
      </c>
      <c r="I264" s="21" t="n">
        <v>1382.1</v>
      </c>
      <c r="J264" s="21" t="n">
        <v>1382.1</v>
      </c>
      <c r="K264" s="26" t="n">
        <v>96</v>
      </c>
      <c r="L264" s="31" t="n">
        <f aca="false">'Приложение 2'!C264</f>
        <v>710368</v>
      </c>
      <c r="M264" s="31" t="n">
        <v>0</v>
      </c>
      <c r="N264" s="31" t="n">
        <v>579305.71</v>
      </c>
      <c r="O264" s="31" t="n">
        <v>0</v>
      </c>
      <c r="P264" s="21" t="n">
        <f aca="false">L264-N264</f>
        <v>131062.29</v>
      </c>
      <c r="Q264" s="31" t="n">
        <v>0</v>
      </c>
      <c r="R264" s="21" t="n">
        <f aca="false">L264/I264</f>
        <v>513.97728094928</v>
      </c>
      <c r="S264" s="21" t="n">
        <f aca="false">R264</f>
        <v>513.97728094928</v>
      </c>
      <c r="T264" s="42" t="n">
        <v>42369</v>
      </c>
    </row>
    <row r="265" s="63" customFormat="true" ht="14.35" hidden="false" customHeight="false" outlineLevel="0" collapsed="false">
      <c r="A265" s="38" t="s">
        <v>453</v>
      </c>
      <c r="B265" s="64" t="s">
        <v>454</v>
      </c>
      <c r="C265" s="17" t="n">
        <v>1961</v>
      </c>
      <c r="D265" s="17" t="n">
        <v>2010</v>
      </c>
      <c r="E265" s="40" t="s">
        <v>375</v>
      </c>
      <c r="F265" s="17" t="n">
        <v>4</v>
      </c>
      <c r="G265" s="17" t="n">
        <v>3</v>
      </c>
      <c r="H265" s="21" t="n">
        <v>2425.7</v>
      </c>
      <c r="I265" s="21" t="n">
        <v>2268.5</v>
      </c>
      <c r="J265" s="21" t="n">
        <v>2268.5</v>
      </c>
      <c r="K265" s="26" t="n">
        <v>132</v>
      </c>
      <c r="L265" s="31" t="n">
        <f aca="false">'Приложение 2'!C265</f>
        <v>615444.62</v>
      </c>
      <c r="M265" s="31" t="n">
        <v>0</v>
      </c>
      <c r="N265" s="31" t="n">
        <v>243330.98</v>
      </c>
      <c r="O265" s="31" t="n">
        <v>0</v>
      </c>
      <c r="P265" s="21" t="n">
        <f aca="false">L265-N265</f>
        <v>372113.64</v>
      </c>
      <c r="Q265" s="31" t="n">
        <v>0</v>
      </c>
      <c r="R265" s="21" t="n">
        <f aca="false">L265/I265</f>
        <v>271.300251267357</v>
      </c>
      <c r="S265" s="21" t="n">
        <f aca="false">R265</f>
        <v>271.300251267357</v>
      </c>
      <c r="T265" s="42" t="n">
        <v>42735</v>
      </c>
    </row>
    <row r="266" s="63" customFormat="true" ht="14.35" hidden="false" customHeight="false" outlineLevel="0" collapsed="false">
      <c r="A266" s="38" t="s">
        <v>455</v>
      </c>
      <c r="B266" s="64" t="s">
        <v>456</v>
      </c>
      <c r="C266" s="17" t="n">
        <v>1961</v>
      </c>
      <c r="D266" s="17" t="n">
        <v>2010</v>
      </c>
      <c r="E266" s="40" t="s">
        <v>45</v>
      </c>
      <c r="F266" s="17" t="n">
        <v>4</v>
      </c>
      <c r="G266" s="17" t="n">
        <v>3</v>
      </c>
      <c r="H266" s="21" t="n">
        <v>2417.7</v>
      </c>
      <c r="I266" s="21" t="n">
        <v>2256</v>
      </c>
      <c r="J266" s="21" t="n">
        <v>2256</v>
      </c>
      <c r="K266" s="26" t="n">
        <v>138</v>
      </c>
      <c r="L266" s="31" t="n">
        <f aca="false">'Приложение 2'!C266</f>
        <v>265074.72</v>
      </c>
      <c r="M266" s="31" t="n">
        <v>0</v>
      </c>
      <c r="N266" s="31" t="n">
        <v>0</v>
      </c>
      <c r="O266" s="31" t="n">
        <v>0</v>
      </c>
      <c r="P266" s="21" t="n">
        <f aca="false">L266-N266</f>
        <v>265074.72</v>
      </c>
      <c r="Q266" s="31" t="n">
        <v>0</v>
      </c>
      <c r="R266" s="21" t="n">
        <f aca="false">L266/I266</f>
        <v>117.497659574468</v>
      </c>
      <c r="S266" s="21" t="n">
        <f aca="false">R266</f>
        <v>117.497659574468</v>
      </c>
      <c r="T266" s="42" t="n">
        <v>42735</v>
      </c>
    </row>
    <row r="267" s="63" customFormat="true" ht="14.35" hidden="false" customHeight="false" outlineLevel="0" collapsed="false">
      <c r="A267" s="38" t="s">
        <v>457</v>
      </c>
      <c r="B267" s="64" t="s">
        <v>458</v>
      </c>
      <c r="C267" s="17" t="n">
        <v>1964</v>
      </c>
      <c r="D267" s="17" t="n">
        <v>2010</v>
      </c>
      <c r="E267" s="40" t="s">
        <v>45</v>
      </c>
      <c r="F267" s="17" t="n">
        <v>4</v>
      </c>
      <c r="G267" s="17" t="n">
        <v>3</v>
      </c>
      <c r="H267" s="21" t="n">
        <v>2442.6</v>
      </c>
      <c r="I267" s="21" t="n">
        <v>2280.3</v>
      </c>
      <c r="J267" s="21" t="n">
        <v>2280.3</v>
      </c>
      <c r="K267" s="26" t="n">
        <v>105</v>
      </c>
      <c r="L267" s="31" t="n">
        <f aca="false">'Приложение 2'!C267</f>
        <v>121975</v>
      </c>
      <c r="M267" s="31" t="n">
        <v>0</v>
      </c>
      <c r="N267" s="31" t="n">
        <v>79650</v>
      </c>
      <c r="O267" s="31" t="n">
        <v>0</v>
      </c>
      <c r="P267" s="21" t="n">
        <f aca="false">L267-N267</f>
        <v>42325</v>
      </c>
      <c r="Q267" s="31" t="n">
        <v>0</v>
      </c>
      <c r="R267" s="21" t="n">
        <f aca="false">L267/I267</f>
        <v>53.4907687584967</v>
      </c>
      <c r="S267" s="21" t="n">
        <f aca="false">R267</f>
        <v>53.4907687584967</v>
      </c>
      <c r="T267" s="42" t="n">
        <v>42369</v>
      </c>
    </row>
    <row r="268" s="63" customFormat="true" ht="14.35" hidden="false" customHeight="false" outlineLevel="0" collapsed="false">
      <c r="A268" s="38" t="s">
        <v>459</v>
      </c>
      <c r="B268" s="64" t="s">
        <v>460</v>
      </c>
      <c r="C268" s="17" t="n">
        <v>1964</v>
      </c>
      <c r="D268" s="17" t="n">
        <v>2010</v>
      </c>
      <c r="E268" s="40" t="s">
        <v>375</v>
      </c>
      <c r="F268" s="17" t="n">
        <v>4</v>
      </c>
      <c r="G268" s="17" t="n">
        <v>4</v>
      </c>
      <c r="H268" s="21" t="n">
        <v>2562.1</v>
      </c>
      <c r="I268" s="21" t="n">
        <v>2312.6</v>
      </c>
      <c r="J268" s="21" t="n">
        <v>2312.6</v>
      </c>
      <c r="K268" s="26" t="n">
        <v>201</v>
      </c>
      <c r="L268" s="31" t="n">
        <f aca="false">'Приложение 2'!C268</f>
        <v>284933.3</v>
      </c>
      <c r="M268" s="31" t="n">
        <v>0</v>
      </c>
      <c r="N268" s="31" t="n">
        <v>0</v>
      </c>
      <c r="O268" s="31" t="n">
        <v>0</v>
      </c>
      <c r="P268" s="21" t="n">
        <f aca="false">L268-N268</f>
        <v>284933.3</v>
      </c>
      <c r="Q268" s="31" t="n">
        <v>0</v>
      </c>
      <c r="R268" s="21" t="n">
        <f aca="false">L268/I268</f>
        <v>123.209072040128</v>
      </c>
      <c r="S268" s="21" t="n">
        <f aca="false">R268</f>
        <v>123.209072040128</v>
      </c>
      <c r="T268" s="42" t="n">
        <v>42735</v>
      </c>
    </row>
    <row r="269" s="63" customFormat="true" ht="14.35" hidden="false" customHeight="false" outlineLevel="0" collapsed="false">
      <c r="A269" s="38" t="s">
        <v>461</v>
      </c>
      <c r="B269" s="64" t="s">
        <v>462</v>
      </c>
      <c r="C269" s="17" t="n">
        <v>1964</v>
      </c>
      <c r="D269" s="17" t="n">
        <v>2007</v>
      </c>
      <c r="E269" s="40" t="s">
        <v>45</v>
      </c>
      <c r="F269" s="17" t="n">
        <v>4</v>
      </c>
      <c r="G269" s="17" t="n">
        <v>3</v>
      </c>
      <c r="H269" s="21" t="n">
        <v>2199.1</v>
      </c>
      <c r="I269" s="21" t="n">
        <v>2028.5</v>
      </c>
      <c r="J269" s="21" t="n">
        <v>2028.5</v>
      </c>
      <c r="K269" s="26" t="n">
        <v>144</v>
      </c>
      <c r="L269" s="31" t="n">
        <f aca="false">'Приложение 2'!C269</f>
        <v>1611022</v>
      </c>
      <c r="M269" s="31" t="n">
        <v>0</v>
      </c>
      <c r="N269" s="31" t="n">
        <v>1459988</v>
      </c>
      <c r="O269" s="31" t="n">
        <v>0</v>
      </c>
      <c r="P269" s="21" t="n">
        <f aca="false">L269-N269</f>
        <v>151034</v>
      </c>
      <c r="Q269" s="31" t="n">
        <v>0</v>
      </c>
      <c r="R269" s="21" t="n">
        <f aca="false">L269/I269</f>
        <v>794.19373921617</v>
      </c>
      <c r="S269" s="21" t="n">
        <f aca="false">R269</f>
        <v>794.19373921617</v>
      </c>
      <c r="T269" s="42" t="n">
        <v>42369</v>
      </c>
    </row>
    <row r="270" s="63" customFormat="true" ht="14.35" hidden="false" customHeight="false" outlineLevel="0" collapsed="false">
      <c r="A270" s="38" t="s">
        <v>463</v>
      </c>
      <c r="B270" s="64" t="s">
        <v>464</v>
      </c>
      <c r="C270" s="17" t="n">
        <v>1964</v>
      </c>
      <c r="D270" s="17" t="n">
        <v>2010</v>
      </c>
      <c r="E270" s="40" t="s">
        <v>45</v>
      </c>
      <c r="F270" s="17" t="n">
        <v>4</v>
      </c>
      <c r="G270" s="17" t="n">
        <v>2</v>
      </c>
      <c r="H270" s="21" t="n">
        <v>1399.9</v>
      </c>
      <c r="I270" s="21" t="n">
        <v>1289.7</v>
      </c>
      <c r="J270" s="21" t="n">
        <v>1289.7</v>
      </c>
      <c r="K270" s="26" t="n">
        <v>96</v>
      </c>
      <c r="L270" s="31" t="n">
        <f aca="false">'Приложение 2'!C270</f>
        <v>1156800</v>
      </c>
      <c r="M270" s="31" t="n">
        <v>0</v>
      </c>
      <c r="N270" s="31" t="n">
        <v>957696.57</v>
      </c>
      <c r="O270" s="31" t="n">
        <v>0</v>
      </c>
      <c r="P270" s="21" t="n">
        <f aca="false">L270-N270</f>
        <v>199103.43</v>
      </c>
      <c r="Q270" s="31" t="n">
        <v>0</v>
      </c>
      <c r="R270" s="21" t="n">
        <f aca="false">L270/I270</f>
        <v>896.952779716213</v>
      </c>
      <c r="S270" s="21" t="n">
        <f aca="false">R270</f>
        <v>896.952779716213</v>
      </c>
      <c r="T270" s="42" t="n">
        <v>42369</v>
      </c>
    </row>
    <row r="271" s="63" customFormat="true" ht="14.35" hidden="false" customHeight="false" outlineLevel="0" collapsed="false">
      <c r="A271" s="38" t="s">
        <v>465</v>
      </c>
      <c r="B271" s="64" t="s">
        <v>466</v>
      </c>
      <c r="C271" s="17" t="n">
        <v>1964</v>
      </c>
      <c r="D271" s="17" t="n">
        <v>2010</v>
      </c>
      <c r="E271" s="40" t="s">
        <v>45</v>
      </c>
      <c r="F271" s="17" t="n">
        <v>4</v>
      </c>
      <c r="G271" s="17" t="n">
        <v>2</v>
      </c>
      <c r="H271" s="21" t="n">
        <v>1381.3</v>
      </c>
      <c r="I271" s="21" t="n">
        <v>1254.5</v>
      </c>
      <c r="J271" s="21" t="n">
        <v>1254.5</v>
      </c>
      <c r="K271" s="26" t="n">
        <v>90</v>
      </c>
      <c r="L271" s="31" t="n">
        <f aca="false">'Приложение 2'!C271</f>
        <v>1290082</v>
      </c>
      <c r="M271" s="31" t="n">
        <v>0</v>
      </c>
      <c r="N271" s="31" t="n">
        <v>1156536.05</v>
      </c>
      <c r="O271" s="31" t="n">
        <v>0</v>
      </c>
      <c r="P271" s="21" t="n">
        <f aca="false">L271-N271</f>
        <v>133545.95</v>
      </c>
      <c r="Q271" s="31" t="n">
        <v>0</v>
      </c>
      <c r="R271" s="21" t="n">
        <f aca="false">L271/I271</f>
        <v>1028.36349143085</v>
      </c>
      <c r="S271" s="21" t="n">
        <f aca="false">R271</f>
        <v>1028.36349143085</v>
      </c>
      <c r="T271" s="42" t="n">
        <v>42369</v>
      </c>
    </row>
    <row r="272" s="63" customFormat="true" ht="14.35" hidden="false" customHeight="false" outlineLevel="0" collapsed="false">
      <c r="A272" s="38" t="s">
        <v>467</v>
      </c>
      <c r="B272" s="37" t="s">
        <v>468</v>
      </c>
      <c r="C272" s="17" t="n">
        <v>1974</v>
      </c>
      <c r="D272" s="17" t="n">
        <v>2007</v>
      </c>
      <c r="E272" s="40" t="s">
        <v>50</v>
      </c>
      <c r="F272" s="17" t="n">
        <v>5</v>
      </c>
      <c r="G272" s="17" t="n">
        <v>8</v>
      </c>
      <c r="H272" s="21" t="n">
        <v>6395.3</v>
      </c>
      <c r="I272" s="21" t="n">
        <v>5711.2</v>
      </c>
      <c r="J272" s="21" t="n">
        <v>5711.2</v>
      </c>
      <c r="K272" s="26" t="n">
        <v>342</v>
      </c>
      <c r="L272" s="31" t="n">
        <f aca="false">'Приложение 2'!C272</f>
        <v>5740032</v>
      </c>
      <c r="M272" s="31" t="n">
        <v>0</v>
      </c>
      <c r="N272" s="31" t="n">
        <v>3393359.71</v>
      </c>
      <c r="O272" s="31" t="n">
        <v>0</v>
      </c>
      <c r="P272" s="21" t="n">
        <f aca="false">L272-N272</f>
        <v>2346672.29</v>
      </c>
      <c r="Q272" s="31" t="n">
        <v>0</v>
      </c>
      <c r="R272" s="21" t="n">
        <f aca="false">L272/I272</f>
        <v>1005.04832609609</v>
      </c>
      <c r="S272" s="21" t="n">
        <f aca="false">R272</f>
        <v>1005.04832609609</v>
      </c>
      <c r="T272" s="42" t="n">
        <v>42369</v>
      </c>
    </row>
    <row r="273" s="63" customFormat="true" ht="14.35" hidden="false" customHeight="false" outlineLevel="0" collapsed="false">
      <c r="A273" s="38" t="s">
        <v>469</v>
      </c>
      <c r="B273" s="37" t="s">
        <v>470</v>
      </c>
      <c r="C273" s="17" t="n">
        <v>1972</v>
      </c>
      <c r="D273" s="17" t="n">
        <v>2007</v>
      </c>
      <c r="E273" s="40" t="s">
        <v>50</v>
      </c>
      <c r="F273" s="17" t="n">
        <v>5</v>
      </c>
      <c r="G273" s="17" t="n">
        <v>6</v>
      </c>
      <c r="H273" s="21" t="n">
        <v>4777.8</v>
      </c>
      <c r="I273" s="21" t="n">
        <v>4318.4</v>
      </c>
      <c r="J273" s="21" t="n">
        <v>4318.4</v>
      </c>
      <c r="K273" s="26" t="n">
        <v>261</v>
      </c>
      <c r="L273" s="31" t="n">
        <f aca="false">'Приложение 2'!C273</f>
        <v>4441838</v>
      </c>
      <c r="M273" s="31" t="n">
        <v>0</v>
      </c>
      <c r="N273" s="31" t="n">
        <v>3936770.77</v>
      </c>
      <c r="O273" s="31" t="n">
        <v>0</v>
      </c>
      <c r="P273" s="21" t="n">
        <f aca="false">L273-N273</f>
        <v>505067.23</v>
      </c>
      <c r="Q273" s="31" t="n">
        <v>0</v>
      </c>
      <c r="R273" s="21" t="n">
        <f aca="false">L273/I273</f>
        <v>1028.58419785106</v>
      </c>
      <c r="S273" s="21" t="n">
        <f aca="false">R273</f>
        <v>1028.58419785106</v>
      </c>
      <c r="T273" s="42" t="n">
        <v>42369</v>
      </c>
    </row>
    <row r="274" s="63" customFormat="true" ht="14.35" hidden="false" customHeight="false" outlineLevel="0" collapsed="false">
      <c r="A274" s="38" t="s">
        <v>471</v>
      </c>
      <c r="B274" s="37" t="s">
        <v>472</v>
      </c>
      <c r="C274" s="17" t="n">
        <v>1972</v>
      </c>
      <c r="D274" s="17" t="n">
        <v>2007</v>
      </c>
      <c r="E274" s="40" t="s">
        <v>50</v>
      </c>
      <c r="F274" s="17" t="n">
        <v>5</v>
      </c>
      <c r="G274" s="17" t="n">
        <v>6</v>
      </c>
      <c r="H274" s="21" t="n">
        <v>4873.3</v>
      </c>
      <c r="I274" s="21" t="n">
        <v>4389.2</v>
      </c>
      <c r="J274" s="21" t="n">
        <v>4389.2</v>
      </c>
      <c r="K274" s="26" t="n">
        <v>270</v>
      </c>
      <c r="L274" s="31" t="n">
        <f aca="false">'Приложение 2'!C274</f>
        <v>5847713</v>
      </c>
      <c r="M274" s="31" t="n">
        <v>0</v>
      </c>
      <c r="N274" s="31" t="n">
        <v>4824460.73</v>
      </c>
      <c r="O274" s="31" t="n">
        <v>0</v>
      </c>
      <c r="P274" s="21" t="n">
        <f aca="false">L274-N274</f>
        <v>1023252.27</v>
      </c>
      <c r="Q274" s="31" t="n">
        <v>0</v>
      </c>
      <c r="R274" s="21" t="n">
        <f aca="false">L274/I274</f>
        <v>1332.29586257177</v>
      </c>
      <c r="S274" s="21" t="n">
        <f aca="false">R274</f>
        <v>1332.29586257177</v>
      </c>
      <c r="T274" s="42" t="n">
        <v>42369</v>
      </c>
    </row>
    <row r="275" s="63" customFormat="true" ht="14.35" hidden="false" customHeight="false" outlineLevel="0" collapsed="false">
      <c r="A275" s="38" t="s">
        <v>473</v>
      </c>
      <c r="B275" s="64" t="s">
        <v>474</v>
      </c>
      <c r="C275" s="17" t="n">
        <v>1972</v>
      </c>
      <c r="D275" s="17" t="n">
        <v>2011</v>
      </c>
      <c r="E275" s="40" t="s">
        <v>50</v>
      </c>
      <c r="F275" s="17" t="n">
        <v>5</v>
      </c>
      <c r="G275" s="17" t="n">
        <v>6</v>
      </c>
      <c r="H275" s="21" t="n">
        <v>4905.8</v>
      </c>
      <c r="I275" s="21" t="n">
        <v>4445.1</v>
      </c>
      <c r="J275" s="21" t="n">
        <v>4445.1</v>
      </c>
      <c r="K275" s="26" t="n">
        <v>270</v>
      </c>
      <c r="L275" s="31" t="n">
        <f aca="false">'Приложение 2'!C275</f>
        <v>2335313</v>
      </c>
      <c r="M275" s="31" t="n">
        <v>0</v>
      </c>
      <c r="N275" s="31" t="n">
        <v>1494600</v>
      </c>
      <c r="O275" s="31" t="n">
        <v>0</v>
      </c>
      <c r="P275" s="21" t="n">
        <f aca="false">L275-N275</f>
        <v>840713</v>
      </c>
      <c r="Q275" s="31" t="n">
        <v>0</v>
      </c>
      <c r="R275" s="21" t="n">
        <f aca="false">L275/I275</f>
        <v>525.367933229849</v>
      </c>
      <c r="S275" s="21" t="n">
        <f aca="false">R275</f>
        <v>525.367933229849</v>
      </c>
      <c r="T275" s="42" t="n">
        <v>42369</v>
      </c>
    </row>
    <row r="276" s="63" customFormat="true" ht="15.75" hidden="false" customHeight="false" outlineLevel="0" collapsed="false">
      <c r="A276" s="38" t="s">
        <v>475</v>
      </c>
      <c r="B276" s="64" t="s">
        <v>476</v>
      </c>
      <c r="C276" s="65" t="n">
        <v>1984</v>
      </c>
      <c r="D276" s="65" t="n">
        <v>2007</v>
      </c>
      <c r="E276" s="66" t="s">
        <v>50</v>
      </c>
      <c r="F276" s="65" t="n">
        <v>5</v>
      </c>
      <c r="G276" s="65" t="n">
        <v>6</v>
      </c>
      <c r="H276" s="67" t="n">
        <v>4750.3</v>
      </c>
      <c r="I276" s="67" t="n">
        <v>4241.7</v>
      </c>
      <c r="J276" s="67" t="n">
        <v>4018.7</v>
      </c>
      <c r="K276" s="68" t="n">
        <v>151</v>
      </c>
      <c r="L276" s="31" t="n">
        <f aca="false">'Приложение 2'!C276</f>
        <v>8537328.65</v>
      </c>
      <c r="M276" s="67" t="n">
        <v>0</v>
      </c>
      <c r="N276" s="67" t="n">
        <v>6973354.8</v>
      </c>
      <c r="O276" s="67" t="n">
        <v>0</v>
      </c>
      <c r="P276" s="67" t="n">
        <v>1563973.85</v>
      </c>
      <c r="Q276" s="67" t="n">
        <v>0</v>
      </c>
      <c r="R276" s="67" t="n">
        <f aca="false">L276/I276</f>
        <v>2012.71392366268</v>
      </c>
      <c r="S276" s="67" t="n">
        <f aca="false">R276</f>
        <v>2012.71392366268</v>
      </c>
      <c r="T276" s="69" t="s">
        <v>477</v>
      </c>
    </row>
    <row r="277" s="63" customFormat="true" ht="14.35" hidden="false" customHeight="false" outlineLevel="0" collapsed="false">
      <c r="A277" s="38" t="s">
        <v>478</v>
      </c>
      <c r="B277" s="37" t="s">
        <v>479</v>
      </c>
      <c r="C277" s="17" t="n">
        <v>1983</v>
      </c>
      <c r="D277" s="17" t="n">
        <v>2007</v>
      </c>
      <c r="E277" s="40" t="s">
        <v>50</v>
      </c>
      <c r="F277" s="17" t="n">
        <v>5</v>
      </c>
      <c r="G277" s="17" t="n">
        <v>6</v>
      </c>
      <c r="H277" s="21" t="n">
        <v>4779.1</v>
      </c>
      <c r="I277" s="21" t="n">
        <v>4229.5</v>
      </c>
      <c r="J277" s="21" t="n">
        <v>4229.5</v>
      </c>
      <c r="K277" s="26" t="n">
        <v>225</v>
      </c>
      <c r="L277" s="31" t="n">
        <f aca="false">'Приложение 2'!C277</f>
        <v>7011596</v>
      </c>
      <c r="M277" s="31" t="n">
        <v>0</v>
      </c>
      <c r="N277" s="31" t="n">
        <f aca="false">L277/100*64.3435</f>
        <v>4511506.27226</v>
      </c>
      <c r="O277" s="31" t="n">
        <v>0</v>
      </c>
      <c r="P277" s="21" t="n">
        <f aca="false">L277-N277</f>
        <v>2500089.72774</v>
      </c>
      <c r="Q277" s="31" t="n">
        <v>0</v>
      </c>
      <c r="R277" s="21" t="n">
        <f aca="false">L277/I277</f>
        <v>1657.78366237144</v>
      </c>
      <c r="S277" s="21" t="n">
        <f aca="false">R277</f>
        <v>1657.78366237144</v>
      </c>
      <c r="T277" s="42" t="n">
        <v>42369</v>
      </c>
    </row>
    <row r="278" s="63" customFormat="true" ht="14.35" hidden="false" customHeight="false" outlineLevel="0" collapsed="false">
      <c r="A278" s="38" t="s">
        <v>480</v>
      </c>
      <c r="B278" s="37" t="s">
        <v>481</v>
      </c>
      <c r="C278" s="17" t="n">
        <v>1983</v>
      </c>
      <c r="D278" s="17" t="n">
        <v>2007</v>
      </c>
      <c r="E278" s="40" t="s">
        <v>50</v>
      </c>
      <c r="F278" s="17" t="n">
        <v>5</v>
      </c>
      <c r="G278" s="17" t="n">
        <v>6</v>
      </c>
      <c r="H278" s="21" t="n">
        <v>4740.4</v>
      </c>
      <c r="I278" s="21" t="n">
        <v>4225.7</v>
      </c>
      <c r="J278" s="21" t="n">
        <v>4225.7</v>
      </c>
      <c r="K278" s="26" t="n">
        <v>237</v>
      </c>
      <c r="L278" s="31" t="n">
        <f aca="false">'Приложение 2'!C278</f>
        <v>4879090</v>
      </c>
      <c r="M278" s="31" t="n">
        <v>0</v>
      </c>
      <c r="N278" s="31" t="n">
        <v>4480706.92</v>
      </c>
      <c r="O278" s="31" t="n">
        <v>0</v>
      </c>
      <c r="P278" s="21" t="n">
        <f aca="false">L278-N278</f>
        <v>398383.08</v>
      </c>
      <c r="Q278" s="31" t="n">
        <v>0</v>
      </c>
      <c r="R278" s="21" t="n">
        <f aca="false">L278/I278</f>
        <v>1154.62290271434</v>
      </c>
      <c r="S278" s="21" t="n">
        <f aca="false">R278</f>
        <v>1154.62290271434</v>
      </c>
      <c r="T278" s="42" t="n">
        <v>42369</v>
      </c>
    </row>
    <row r="279" s="63" customFormat="true" ht="14.35" hidden="false" customHeight="false" outlineLevel="0" collapsed="false">
      <c r="A279" s="38" t="s">
        <v>482</v>
      </c>
      <c r="B279" s="37" t="s">
        <v>169</v>
      </c>
      <c r="C279" s="17" t="n">
        <v>1974</v>
      </c>
      <c r="D279" s="17" t="n">
        <v>2007</v>
      </c>
      <c r="E279" s="40" t="s">
        <v>50</v>
      </c>
      <c r="F279" s="17" t="n">
        <v>5</v>
      </c>
      <c r="G279" s="17" t="n">
        <v>6</v>
      </c>
      <c r="H279" s="21" t="n">
        <v>4869.8</v>
      </c>
      <c r="I279" s="21" t="n">
        <v>4411.2</v>
      </c>
      <c r="J279" s="21" t="n">
        <v>4411.2</v>
      </c>
      <c r="K279" s="26" t="n">
        <v>270</v>
      </c>
      <c r="L279" s="31" t="n">
        <f aca="false">'Приложение 2'!C279</f>
        <v>2314402</v>
      </c>
      <c r="M279" s="31" t="n">
        <v>0</v>
      </c>
      <c r="N279" s="31" t="n">
        <v>1801953</v>
      </c>
      <c r="O279" s="31" t="n">
        <v>0</v>
      </c>
      <c r="P279" s="21" t="n">
        <f aca="false">L279-N279</f>
        <v>512449</v>
      </c>
      <c r="Q279" s="31" t="n">
        <v>0</v>
      </c>
      <c r="R279" s="21" t="n">
        <f aca="false">L279/I279</f>
        <v>524.664943779471</v>
      </c>
      <c r="S279" s="21" t="n">
        <f aca="false">R279</f>
        <v>524.664943779471</v>
      </c>
      <c r="T279" s="42" t="n">
        <v>42369</v>
      </c>
    </row>
    <row r="280" s="63" customFormat="true" ht="14.35" hidden="false" customHeight="false" outlineLevel="0" collapsed="false">
      <c r="A280" s="38" t="s">
        <v>483</v>
      </c>
      <c r="B280" s="64" t="s">
        <v>173</v>
      </c>
      <c r="C280" s="17" t="n">
        <v>1983</v>
      </c>
      <c r="D280" s="17" t="n">
        <v>2007</v>
      </c>
      <c r="E280" s="40" t="s">
        <v>50</v>
      </c>
      <c r="F280" s="17" t="n">
        <v>5</v>
      </c>
      <c r="G280" s="17" t="n">
        <v>8</v>
      </c>
      <c r="H280" s="21" t="n">
        <v>6338.3</v>
      </c>
      <c r="I280" s="21" t="n">
        <v>5644.7</v>
      </c>
      <c r="J280" s="21" t="n">
        <v>5403.2</v>
      </c>
      <c r="K280" s="26" t="n">
        <v>324</v>
      </c>
      <c r="L280" s="31" t="n">
        <f aca="false">'Приложение 2'!C280</f>
        <v>720000</v>
      </c>
      <c r="M280" s="31" t="n">
        <v>0</v>
      </c>
      <c r="N280" s="31" t="n">
        <v>566426.87</v>
      </c>
      <c r="O280" s="31" t="n">
        <v>0</v>
      </c>
      <c r="P280" s="21" t="n">
        <f aca="false">L280-N280</f>
        <v>153573.13</v>
      </c>
      <c r="Q280" s="31" t="n">
        <v>0</v>
      </c>
      <c r="R280" s="21" t="n">
        <f aca="false">L280/I280</f>
        <v>127.553280068028</v>
      </c>
      <c r="S280" s="21" t="n">
        <f aca="false">R280</f>
        <v>127.553280068028</v>
      </c>
      <c r="T280" s="42" t="n">
        <v>42369</v>
      </c>
    </row>
    <row r="281" s="63" customFormat="true" ht="14.35" hidden="false" customHeight="false" outlineLevel="0" collapsed="false">
      <c r="A281" s="38" t="s">
        <v>484</v>
      </c>
      <c r="B281" s="37" t="s">
        <v>485</v>
      </c>
      <c r="C281" s="17" t="n">
        <v>1963</v>
      </c>
      <c r="D281" s="17" t="n">
        <v>2007</v>
      </c>
      <c r="E281" s="40" t="s">
        <v>45</v>
      </c>
      <c r="F281" s="17" t="n">
        <v>4</v>
      </c>
      <c r="G281" s="17" t="n">
        <v>3</v>
      </c>
      <c r="H281" s="21" t="n">
        <v>2459.9</v>
      </c>
      <c r="I281" s="21" t="n">
        <v>2297.8</v>
      </c>
      <c r="J281" s="21" t="n">
        <v>2297.8</v>
      </c>
      <c r="K281" s="26" t="n">
        <v>108</v>
      </c>
      <c r="L281" s="31" t="n">
        <f aca="false">'Приложение 2'!C281</f>
        <v>4521051</v>
      </c>
      <c r="M281" s="31" t="n">
        <v>0</v>
      </c>
      <c r="N281" s="31" t="n">
        <v>4299134.45</v>
      </c>
      <c r="O281" s="31" t="n">
        <v>0</v>
      </c>
      <c r="P281" s="21" t="n">
        <f aca="false">L281-N281</f>
        <v>221916.55</v>
      </c>
      <c r="Q281" s="31" t="n">
        <v>0</v>
      </c>
      <c r="R281" s="21" t="n">
        <f aca="false">L281/I281</f>
        <v>1967.55635825572</v>
      </c>
      <c r="S281" s="21" t="n">
        <f aca="false">R281</f>
        <v>1967.55635825572</v>
      </c>
      <c r="T281" s="42" t="n">
        <v>42369</v>
      </c>
    </row>
    <row r="282" s="63" customFormat="true" ht="14.35" hidden="false" customHeight="false" outlineLevel="0" collapsed="false">
      <c r="A282" s="38" t="s">
        <v>486</v>
      </c>
      <c r="B282" s="37" t="s">
        <v>487</v>
      </c>
      <c r="C282" s="17" t="n">
        <v>1962</v>
      </c>
      <c r="D282" s="17" t="n">
        <v>2007</v>
      </c>
      <c r="E282" s="40" t="s">
        <v>45</v>
      </c>
      <c r="F282" s="17" t="n">
        <v>4</v>
      </c>
      <c r="G282" s="17" t="n">
        <v>3</v>
      </c>
      <c r="H282" s="21" t="n">
        <v>2186.2</v>
      </c>
      <c r="I282" s="21" t="n">
        <v>2033</v>
      </c>
      <c r="J282" s="21" t="n">
        <v>2033</v>
      </c>
      <c r="K282" s="26" t="n">
        <v>117</v>
      </c>
      <c r="L282" s="31" t="n">
        <f aca="false">'Приложение 2'!C282</f>
        <v>1425417</v>
      </c>
      <c r="M282" s="31" t="n">
        <v>0</v>
      </c>
      <c r="N282" s="31" t="n">
        <v>1207076.79</v>
      </c>
      <c r="O282" s="31" t="n">
        <v>0</v>
      </c>
      <c r="P282" s="21" t="n">
        <f aca="false">L282-N282</f>
        <v>218340.21</v>
      </c>
      <c r="Q282" s="31" t="n">
        <v>0</v>
      </c>
      <c r="R282" s="21" t="n">
        <f aca="false">L282/I282</f>
        <v>701.139695031973</v>
      </c>
      <c r="S282" s="21" t="n">
        <f aca="false">R282</f>
        <v>701.139695031973</v>
      </c>
      <c r="T282" s="42" t="n">
        <v>42369</v>
      </c>
    </row>
    <row r="283" s="63" customFormat="true" ht="14.35" hidden="false" customHeight="false" outlineLevel="0" collapsed="false">
      <c r="A283" s="38" t="s">
        <v>488</v>
      </c>
      <c r="B283" s="37" t="s">
        <v>489</v>
      </c>
      <c r="C283" s="17" t="n">
        <v>1970</v>
      </c>
      <c r="D283" s="17" t="n">
        <v>2007</v>
      </c>
      <c r="E283" s="40" t="s">
        <v>45</v>
      </c>
      <c r="F283" s="17" t="n">
        <v>5</v>
      </c>
      <c r="G283" s="17" t="n">
        <v>4</v>
      </c>
      <c r="H283" s="21" t="n">
        <v>3015.4</v>
      </c>
      <c r="I283" s="21" t="n">
        <v>2708.7</v>
      </c>
      <c r="J283" s="21" t="n">
        <v>2708.7</v>
      </c>
      <c r="K283" s="26" t="n">
        <v>180</v>
      </c>
      <c r="L283" s="31" t="n">
        <f aca="false">'Приложение 2'!C283</f>
        <v>454842</v>
      </c>
      <c r="M283" s="31" t="n">
        <v>0</v>
      </c>
      <c r="N283" s="31" t="n">
        <v>194261.25</v>
      </c>
      <c r="O283" s="31" t="n">
        <v>0</v>
      </c>
      <c r="P283" s="21" t="n">
        <f aca="false">L283-N283</f>
        <v>260580.75</v>
      </c>
      <c r="Q283" s="31" t="n">
        <v>0</v>
      </c>
      <c r="R283" s="21" t="n">
        <f aca="false">L283/I283</f>
        <v>167.918927898992</v>
      </c>
      <c r="S283" s="21" t="n">
        <f aca="false">R283</f>
        <v>167.918927898992</v>
      </c>
      <c r="T283" s="42" t="n">
        <v>42369</v>
      </c>
    </row>
    <row r="284" s="63" customFormat="true" ht="14.35" hidden="false" customHeight="false" outlineLevel="0" collapsed="false">
      <c r="A284" s="38" t="s">
        <v>490</v>
      </c>
      <c r="B284" s="37" t="s">
        <v>491</v>
      </c>
      <c r="C284" s="17" t="n">
        <v>1972</v>
      </c>
      <c r="D284" s="17" t="n">
        <v>2007</v>
      </c>
      <c r="E284" s="40" t="s">
        <v>45</v>
      </c>
      <c r="F284" s="17" t="n">
        <v>4</v>
      </c>
      <c r="G284" s="17" t="n">
        <v>4</v>
      </c>
      <c r="H284" s="21" t="n">
        <v>3756.9</v>
      </c>
      <c r="I284" s="21" t="n">
        <v>3420</v>
      </c>
      <c r="J284" s="21" t="n">
        <v>3420</v>
      </c>
      <c r="K284" s="26" t="n">
        <v>192</v>
      </c>
      <c r="L284" s="31" t="n">
        <f aca="false">'Приложение 2'!C284</f>
        <v>4078530</v>
      </c>
      <c r="M284" s="31" t="n">
        <v>0</v>
      </c>
      <c r="N284" s="31" t="n">
        <v>2507945.54</v>
      </c>
      <c r="O284" s="31" t="n">
        <v>0</v>
      </c>
      <c r="P284" s="21" t="n">
        <f aca="false">L284-N284</f>
        <v>1570584.46</v>
      </c>
      <c r="Q284" s="31" t="n">
        <v>0</v>
      </c>
      <c r="R284" s="21" t="n">
        <f aca="false">L284/I284</f>
        <v>1192.55263157895</v>
      </c>
      <c r="S284" s="21" t="n">
        <f aca="false">R284</f>
        <v>1192.55263157895</v>
      </c>
      <c r="T284" s="42" t="n">
        <v>42369</v>
      </c>
    </row>
    <row r="285" s="63" customFormat="true" ht="14.35" hidden="false" customHeight="false" outlineLevel="0" collapsed="false">
      <c r="A285" s="38" t="s">
        <v>492</v>
      </c>
      <c r="B285" s="37" t="s">
        <v>493</v>
      </c>
      <c r="C285" s="17" t="n">
        <v>1964</v>
      </c>
      <c r="D285" s="17" t="n">
        <v>1964</v>
      </c>
      <c r="E285" s="40" t="s">
        <v>45</v>
      </c>
      <c r="F285" s="17" t="n">
        <v>4</v>
      </c>
      <c r="G285" s="17" t="n">
        <v>5</v>
      </c>
      <c r="H285" s="21" t="n">
        <v>3575.4</v>
      </c>
      <c r="I285" s="21" t="n">
        <v>3345.1</v>
      </c>
      <c r="J285" s="21" t="n">
        <v>3345.1</v>
      </c>
      <c r="K285" s="26" t="n">
        <v>204</v>
      </c>
      <c r="L285" s="31" t="n">
        <f aca="false">'Приложение 2'!C285</f>
        <v>3029571.92</v>
      </c>
      <c r="M285" s="31" t="n">
        <v>0</v>
      </c>
      <c r="N285" s="31" t="n">
        <v>2725248.02</v>
      </c>
      <c r="O285" s="31" t="n">
        <v>0</v>
      </c>
      <c r="P285" s="21" t="n">
        <f aca="false">L285-N285</f>
        <v>304323.9</v>
      </c>
      <c r="Q285" s="31" t="n">
        <v>0</v>
      </c>
      <c r="R285" s="21" t="n">
        <f aca="false">L285/I285</f>
        <v>905.674544856656</v>
      </c>
      <c r="S285" s="21" t="n">
        <f aca="false">R285</f>
        <v>905.674544856656</v>
      </c>
      <c r="T285" s="42" t="n">
        <v>42369</v>
      </c>
    </row>
    <row r="286" s="63" customFormat="true" ht="14.35" hidden="false" customHeight="false" outlineLevel="0" collapsed="false">
      <c r="A286" s="38" t="s">
        <v>494</v>
      </c>
      <c r="B286" s="37" t="s">
        <v>495</v>
      </c>
      <c r="C286" s="17" t="n">
        <v>1965</v>
      </c>
      <c r="D286" s="17" t="n">
        <v>2007</v>
      </c>
      <c r="E286" s="40" t="s">
        <v>45</v>
      </c>
      <c r="F286" s="17" t="n">
        <v>4</v>
      </c>
      <c r="G286" s="17" t="n">
        <v>6</v>
      </c>
      <c r="H286" s="21" t="n">
        <v>3783.9</v>
      </c>
      <c r="I286" s="21" t="n">
        <v>3408.3</v>
      </c>
      <c r="J286" s="21" t="n">
        <v>3408.3</v>
      </c>
      <c r="K286" s="26" t="n">
        <v>186</v>
      </c>
      <c r="L286" s="31" t="n">
        <f aca="false">'Приложение 2'!C286</f>
        <v>7132509</v>
      </c>
      <c r="M286" s="31" t="n">
        <v>0</v>
      </c>
      <c r="N286" s="31" t="n">
        <v>2939958.21</v>
      </c>
      <c r="O286" s="31" t="n">
        <v>0</v>
      </c>
      <c r="P286" s="21" t="n">
        <f aca="false">L286-N286</f>
        <v>4192550.79</v>
      </c>
      <c r="Q286" s="31" t="n">
        <v>0</v>
      </c>
      <c r="R286" s="21" t="n">
        <f aca="false">L286/I286</f>
        <v>2092.68814364933</v>
      </c>
      <c r="S286" s="21" t="n">
        <f aca="false">R286</f>
        <v>2092.68814364933</v>
      </c>
      <c r="T286" s="42" t="n">
        <v>42369</v>
      </c>
    </row>
    <row r="287" s="63" customFormat="true" ht="14.35" hidden="false" customHeight="false" outlineLevel="0" collapsed="false">
      <c r="A287" s="38" t="s">
        <v>496</v>
      </c>
      <c r="B287" s="37" t="s">
        <v>497</v>
      </c>
      <c r="C287" s="17" t="n">
        <v>1970</v>
      </c>
      <c r="D287" s="17" t="n">
        <v>2007</v>
      </c>
      <c r="E287" s="40" t="s">
        <v>50</v>
      </c>
      <c r="F287" s="17" t="n">
        <v>5</v>
      </c>
      <c r="G287" s="17" t="n">
        <v>8</v>
      </c>
      <c r="H287" s="21" t="n">
        <v>6023.9</v>
      </c>
      <c r="I287" s="21" t="n">
        <v>5411.4</v>
      </c>
      <c r="J287" s="21" t="n">
        <v>5411.4</v>
      </c>
      <c r="K287" s="26" t="n">
        <v>354</v>
      </c>
      <c r="L287" s="31" t="n">
        <f aca="false">'Приложение 2'!C287</f>
        <v>8533618</v>
      </c>
      <c r="M287" s="31" t="n">
        <v>0</v>
      </c>
      <c r="N287" s="31" t="n">
        <v>7678888.13</v>
      </c>
      <c r="O287" s="31" t="n">
        <v>0</v>
      </c>
      <c r="P287" s="21" t="n">
        <f aca="false">L287-N287</f>
        <v>854729.87</v>
      </c>
      <c r="Q287" s="31" t="n">
        <v>0</v>
      </c>
      <c r="R287" s="21" t="n">
        <f aca="false">L287/I287</f>
        <v>1576.97046974905</v>
      </c>
      <c r="S287" s="21" t="n">
        <f aca="false">R287</f>
        <v>1576.97046974905</v>
      </c>
      <c r="T287" s="42" t="n">
        <v>42369</v>
      </c>
    </row>
    <row r="288" s="63" customFormat="true" ht="14.35" hidden="false" customHeight="false" outlineLevel="0" collapsed="false">
      <c r="A288" s="38" t="s">
        <v>498</v>
      </c>
      <c r="B288" s="70" t="s">
        <v>499</v>
      </c>
      <c r="C288" s="17" t="n">
        <v>1960</v>
      </c>
      <c r="D288" s="17" t="n">
        <v>2010</v>
      </c>
      <c r="E288" s="40" t="s">
        <v>45</v>
      </c>
      <c r="F288" s="17" t="n">
        <v>4</v>
      </c>
      <c r="G288" s="17" t="n">
        <v>4</v>
      </c>
      <c r="H288" s="21" t="n">
        <v>1989.4</v>
      </c>
      <c r="I288" s="21" t="n">
        <v>1831.4</v>
      </c>
      <c r="J288" s="21" t="n">
        <v>1831.4</v>
      </c>
      <c r="K288" s="26" t="n">
        <v>144</v>
      </c>
      <c r="L288" s="31" t="n">
        <f aca="false">'Приложение 2'!C288</f>
        <v>1494444.5</v>
      </c>
      <c r="M288" s="31" t="n">
        <v>0</v>
      </c>
      <c r="N288" s="31" t="n">
        <v>1283885.72</v>
      </c>
      <c r="O288" s="31" t="n">
        <v>0</v>
      </c>
      <c r="P288" s="21" t="n">
        <f aca="false">L288-N288</f>
        <v>210558.78</v>
      </c>
      <c r="Q288" s="31" t="n">
        <v>0</v>
      </c>
      <c r="R288" s="21" t="n">
        <f aca="false">L288/I288</f>
        <v>816.01206727094</v>
      </c>
      <c r="S288" s="21" t="n">
        <f aca="false">R288</f>
        <v>816.01206727094</v>
      </c>
      <c r="T288" s="42" t="n">
        <v>42369</v>
      </c>
    </row>
    <row r="289" s="63" customFormat="true" ht="14.35" hidden="false" customHeight="false" outlineLevel="0" collapsed="false">
      <c r="A289" s="38" t="s">
        <v>500</v>
      </c>
      <c r="B289" s="37" t="s">
        <v>501</v>
      </c>
      <c r="C289" s="17" t="n">
        <v>1984</v>
      </c>
      <c r="D289" s="17" t="n">
        <v>2007</v>
      </c>
      <c r="E289" s="40" t="s">
        <v>45</v>
      </c>
      <c r="F289" s="17" t="n">
        <v>5</v>
      </c>
      <c r="G289" s="17" t="n">
        <v>6</v>
      </c>
      <c r="H289" s="21" t="n">
        <v>6805.2</v>
      </c>
      <c r="I289" s="21" t="n">
        <v>6068.7</v>
      </c>
      <c r="J289" s="21" t="n">
        <v>6068.7</v>
      </c>
      <c r="K289" s="26" t="n">
        <v>360</v>
      </c>
      <c r="L289" s="31" t="n">
        <f aca="false">'Приложение 2'!C289</f>
        <v>6439069</v>
      </c>
      <c r="M289" s="31" t="n">
        <v>0</v>
      </c>
      <c r="N289" s="31" t="n">
        <v>4745400.15</v>
      </c>
      <c r="O289" s="31" t="n">
        <v>0</v>
      </c>
      <c r="P289" s="21" t="n">
        <f aca="false">L289-N289</f>
        <v>1693668.85</v>
      </c>
      <c r="Q289" s="31" t="n">
        <v>0</v>
      </c>
      <c r="R289" s="21" t="n">
        <f aca="false">L289/I289</f>
        <v>1061.02938026266</v>
      </c>
      <c r="S289" s="21" t="n">
        <f aca="false">R289</f>
        <v>1061.02938026266</v>
      </c>
      <c r="T289" s="42" t="n">
        <v>42369</v>
      </c>
    </row>
    <row r="290" s="63" customFormat="true" ht="14.35" hidden="false" customHeight="false" outlineLevel="0" collapsed="false">
      <c r="A290" s="38" t="s">
        <v>502</v>
      </c>
      <c r="B290" s="70" t="s">
        <v>503</v>
      </c>
      <c r="C290" s="17" t="n">
        <v>1967</v>
      </c>
      <c r="D290" s="17" t="n">
        <v>2010</v>
      </c>
      <c r="E290" s="40" t="s">
        <v>45</v>
      </c>
      <c r="F290" s="17" t="n">
        <v>4</v>
      </c>
      <c r="G290" s="17" t="n">
        <v>4</v>
      </c>
      <c r="H290" s="21" t="n">
        <v>2787.9</v>
      </c>
      <c r="I290" s="21" t="n">
        <v>2569.9</v>
      </c>
      <c r="J290" s="21" t="n">
        <v>2569.9</v>
      </c>
      <c r="K290" s="26" t="n">
        <v>192</v>
      </c>
      <c r="L290" s="31" t="n">
        <f aca="false">'Приложение 2'!C290</f>
        <v>1876757</v>
      </c>
      <c r="M290" s="31" t="n">
        <v>0</v>
      </c>
      <c r="N290" s="31" t="n">
        <v>1554134.75</v>
      </c>
      <c r="O290" s="31" t="n">
        <v>0</v>
      </c>
      <c r="P290" s="21" t="n">
        <f aca="false">L290-N290</f>
        <v>322622.25</v>
      </c>
      <c r="Q290" s="31" t="n">
        <v>0</v>
      </c>
      <c r="R290" s="21" t="n">
        <f aca="false">L290/I290</f>
        <v>730.284057745438</v>
      </c>
      <c r="S290" s="21" t="n">
        <f aca="false">R290</f>
        <v>730.284057745438</v>
      </c>
      <c r="T290" s="42" t="n">
        <v>42369</v>
      </c>
    </row>
    <row r="291" s="63" customFormat="true" ht="14.35" hidden="false" customHeight="false" outlineLevel="0" collapsed="false">
      <c r="A291" s="38" t="s">
        <v>504</v>
      </c>
      <c r="B291" s="70" t="s">
        <v>505</v>
      </c>
      <c r="C291" s="17" t="n">
        <v>1968</v>
      </c>
      <c r="D291" s="17" t="n">
        <v>2012</v>
      </c>
      <c r="E291" s="40" t="s">
        <v>45</v>
      </c>
      <c r="F291" s="17" t="n">
        <v>4</v>
      </c>
      <c r="G291" s="17" t="n">
        <v>4</v>
      </c>
      <c r="H291" s="21" t="n">
        <v>2817.8</v>
      </c>
      <c r="I291" s="21" t="n">
        <v>2595.3</v>
      </c>
      <c r="J291" s="21" t="n">
        <v>2595.3</v>
      </c>
      <c r="K291" s="26" t="n">
        <v>192</v>
      </c>
      <c r="L291" s="31" t="n">
        <f aca="false">'Приложение 2'!C291</f>
        <v>2333531</v>
      </c>
      <c r="M291" s="31" t="n">
        <v>0</v>
      </c>
      <c r="N291" s="31" t="n">
        <v>1442264.63</v>
      </c>
      <c r="O291" s="31" t="n">
        <v>0</v>
      </c>
      <c r="P291" s="21" t="n">
        <f aca="false">L291-N291</f>
        <v>891266.37</v>
      </c>
      <c r="Q291" s="31" t="n">
        <v>0</v>
      </c>
      <c r="R291" s="21" t="n">
        <f aca="false">L291/I291</f>
        <v>899.13728663353</v>
      </c>
      <c r="S291" s="21" t="n">
        <f aca="false">R291</f>
        <v>899.13728663353</v>
      </c>
      <c r="T291" s="42" t="n">
        <v>42369</v>
      </c>
    </row>
    <row r="292" s="63" customFormat="true" ht="14.35" hidden="false" customHeight="false" outlineLevel="0" collapsed="false">
      <c r="A292" s="38" t="s">
        <v>506</v>
      </c>
      <c r="B292" s="70" t="s">
        <v>507</v>
      </c>
      <c r="C292" s="17" t="n">
        <v>1968</v>
      </c>
      <c r="D292" s="17" t="n">
        <v>2007</v>
      </c>
      <c r="E292" s="40" t="s">
        <v>45</v>
      </c>
      <c r="F292" s="17" t="n">
        <v>4</v>
      </c>
      <c r="G292" s="17" t="n">
        <v>4</v>
      </c>
      <c r="H292" s="21" t="n">
        <v>2890.7</v>
      </c>
      <c r="I292" s="21" t="n">
        <v>2640</v>
      </c>
      <c r="J292" s="21" t="n">
        <v>2640</v>
      </c>
      <c r="K292" s="26" t="n">
        <v>183</v>
      </c>
      <c r="L292" s="31" t="n">
        <f aca="false">'Приложение 2'!C292</f>
        <v>1899763</v>
      </c>
      <c r="M292" s="31" t="n">
        <v>0</v>
      </c>
      <c r="N292" s="31" t="n">
        <v>1579874.03</v>
      </c>
      <c r="O292" s="31" t="n">
        <v>0</v>
      </c>
      <c r="P292" s="21" t="n">
        <f aca="false">L292-N292</f>
        <v>319888.97</v>
      </c>
      <c r="Q292" s="31" t="n">
        <v>0</v>
      </c>
      <c r="R292" s="21" t="n">
        <f aca="false">L292/I292</f>
        <v>719.607196969697</v>
      </c>
      <c r="S292" s="21" t="n">
        <f aca="false">R292</f>
        <v>719.607196969697</v>
      </c>
      <c r="T292" s="42" t="n">
        <v>42369</v>
      </c>
    </row>
    <row r="293" s="63" customFormat="true" ht="14.35" hidden="false" customHeight="false" outlineLevel="0" collapsed="false">
      <c r="A293" s="38" t="s">
        <v>508</v>
      </c>
      <c r="B293" s="64" t="s">
        <v>509</v>
      </c>
      <c r="C293" s="17" t="n">
        <v>1961</v>
      </c>
      <c r="D293" s="17" t="n">
        <v>2011</v>
      </c>
      <c r="E293" s="40" t="s">
        <v>45</v>
      </c>
      <c r="F293" s="17" t="n">
        <v>4</v>
      </c>
      <c r="G293" s="17" t="n">
        <v>3</v>
      </c>
      <c r="H293" s="21" t="n">
        <v>2021.9</v>
      </c>
      <c r="I293" s="21" t="n">
        <v>1856.9</v>
      </c>
      <c r="J293" s="21" t="n">
        <v>1856.9</v>
      </c>
      <c r="K293" s="26" t="n">
        <v>132</v>
      </c>
      <c r="L293" s="31" t="n">
        <f aca="false">'Приложение 2'!C293</f>
        <v>2646098.71</v>
      </c>
      <c r="M293" s="31" t="n">
        <v>0</v>
      </c>
      <c r="N293" s="31" t="n">
        <v>2104940.5</v>
      </c>
      <c r="O293" s="31" t="n">
        <v>0</v>
      </c>
      <c r="P293" s="21" t="n">
        <f aca="false">L293-N293</f>
        <v>541158.21</v>
      </c>
      <c r="Q293" s="31" t="n">
        <v>0</v>
      </c>
      <c r="R293" s="21" t="n">
        <f aca="false">L293/I293</f>
        <v>1425.0087296031</v>
      </c>
      <c r="S293" s="21" t="n">
        <f aca="false">R293</f>
        <v>1425.0087296031</v>
      </c>
      <c r="T293" s="42" t="s">
        <v>477</v>
      </c>
    </row>
    <row r="294" s="63" customFormat="true" ht="14.35" hidden="false" customHeight="false" outlineLevel="0" collapsed="false">
      <c r="A294" s="38" t="s">
        <v>510</v>
      </c>
      <c r="B294" s="64" t="s">
        <v>511</v>
      </c>
      <c r="C294" s="17" t="n">
        <v>1969</v>
      </c>
      <c r="D294" s="17" t="n">
        <v>2011</v>
      </c>
      <c r="E294" s="40" t="s">
        <v>45</v>
      </c>
      <c r="F294" s="17" t="n">
        <v>4</v>
      </c>
      <c r="G294" s="17" t="n">
        <v>4</v>
      </c>
      <c r="H294" s="21" t="n">
        <v>3142.9</v>
      </c>
      <c r="I294" s="21" t="n">
        <v>2942.4</v>
      </c>
      <c r="J294" s="21" t="n">
        <v>2942.4</v>
      </c>
      <c r="K294" s="26" t="n">
        <v>192</v>
      </c>
      <c r="L294" s="31" t="n">
        <f aca="false">'Приложение 2'!C294</f>
        <v>4053750.51</v>
      </c>
      <c r="M294" s="31" t="n">
        <v>0</v>
      </c>
      <c r="N294" s="31" t="n">
        <v>2761812.99</v>
      </c>
      <c r="O294" s="31" t="n">
        <v>0</v>
      </c>
      <c r="P294" s="21" t="n">
        <f aca="false">L294-N294</f>
        <v>1291937.52</v>
      </c>
      <c r="Q294" s="31" t="n">
        <v>0</v>
      </c>
      <c r="R294" s="21" t="n">
        <f aca="false">L294/I294</f>
        <v>1377.70204934747</v>
      </c>
      <c r="S294" s="21" t="n">
        <f aca="false">R294</f>
        <v>1377.70204934747</v>
      </c>
      <c r="T294" s="42" t="n">
        <v>42369</v>
      </c>
    </row>
    <row r="295" s="63" customFormat="true" ht="14.35" hidden="false" customHeight="false" outlineLevel="0" collapsed="false">
      <c r="A295" s="38" t="s">
        <v>512</v>
      </c>
      <c r="B295" s="70" t="s">
        <v>513</v>
      </c>
      <c r="C295" s="17" t="n">
        <v>1967</v>
      </c>
      <c r="D295" s="17" t="n">
        <v>2011</v>
      </c>
      <c r="E295" s="40" t="s">
        <v>45</v>
      </c>
      <c r="F295" s="17" t="n">
        <v>4</v>
      </c>
      <c r="G295" s="17" t="n">
        <v>4</v>
      </c>
      <c r="H295" s="21" t="n">
        <v>2954.5</v>
      </c>
      <c r="I295" s="21" t="n">
        <v>2757.1</v>
      </c>
      <c r="J295" s="21" t="n">
        <v>2757.1</v>
      </c>
      <c r="K295" s="26" t="n">
        <v>186</v>
      </c>
      <c r="L295" s="31" t="n">
        <f aca="false">'Приложение 2'!C295</f>
        <v>1743032</v>
      </c>
      <c r="M295" s="31" t="n">
        <v>0</v>
      </c>
      <c r="N295" s="31" t="n">
        <v>1389147.58</v>
      </c>
      <c r="O295" s="31" t="n">
        <v>0</v>
      </c>
      <c r="P295" s="21" t="n">
        <f aca="false">L295-N295</f>
        <v>353884.42</v>
      </c>
      <c r="Q295" s="31" t="n">
        <v>0</v>
      </c>
      <c r="R295" s="21" t="n">
        <f aca="false">L295/I295</f>
        <v>632.197598926408</v>
      </c>
      <c r="S295" s="21" t="n">
        <f aca="false">R295</f>
        <v>632.197598926408</v>
      </c>
      <c r="T295" s="42" t="n">
        <v>42369</v>
      </c>
    </row>
    <row r="296" s="63" customFormat="true" ht="14.35" hidden="false" customHeight="false" outlineLevel="0" collapsed="false">
      <c r="A296" s="38" t="s">
        <v>514</v>
      </c>
      <c r="B296" s="70" t="s">
        <v>515</v>
      </c>
      <c r="C296" s="17" t="n">
        <v>1981</v>
      </c>
      <c r="D296" s="17" t="n">
        <v>2007</v>
      </c>
      <c r="E296" s="40" t="s">
        <v>50</v>
      </c>
      <c r="F296" s="17" t="n">
        <v>5</v>
      </c>
      <c r="G296" s="17" t="n">
        <v>8</v>
      </c>
      <c r="H296" s="21" t="n">
        <v>6455.9</v>
      </c>
      <c r="I296" s="21" t="n">
        <v>5769.2</v>
      </c>
      <c r="J296" s="21" t="n">
        <v>5769.2</v>
      </c>
      <c r="K296" s="26" t="n">
        <v>354</v>
      </c>
      <c r="L296" s="31" t="n">
        <f aca="false">'Приложение 2'!C296</f>
        <v>6375775</v>
      </c>
      <c r="M296" s="31" t="n">
        <v>0</v>
      </c>
      <c r="N296" s="31" t="n">
        <v>5835078.68</v>
      </c>
      <c r="O296" s="31" t="n">
        <v>0</v>
      </c>
      <c r="P296" s="21" t="n">
        <f aca="false">L296-N296</f>
        <v>540696.32</v>
      </c>
      <c r="Q296" s="31" t="n">
        <v>0</v>
      </c>
      <c r="R296" s="21" t="n">
        <f aca="false">L296/I296</f>
        <v>1105.14022741455</v>
      </c>
      <c r="S296" s="21" t="n">
        <f aca="false">R296</f>
        <v>1105.14022741455</v>
      </c>
      <c r="T296" s="42" t="n">
        <v>42369</v>
      </c>
    </row>
    <row r="297" s="63" customFormat="true" ht="14.35" hidden="false" customHeight="false" outlineLevel="0" collapsed="false">
      <c r="A297" s="38" t="s">
        <v>516</v>
      </c>
      <c r="B297" s="64" t="s">
        <v>517</v>
      </c>
      <c r="C297" s="17" t="n">
        <v>1964</v>
      </c>
      <c r="D297" s="17" t="n">
        <v>2007</v>
      </c>
      <c r="E297" s="40" t="s">
        <v>45</v>
      </c>
      <c r="F297" s="17" t="n">
        <v>4</v>
      </c>
      <c r="G297" s="17" t="n">
        <v>3</v>
      </c>
      <c r="H297" s="21" t="n">
        <v>2720.4</v>
      </c>
      <c r="I297" s="21" t="n">
        <v>2554.4</v>
      </c>
      <c r="J297" s="21" t="n">
        <v>2554.4</v>
      </c>
      <c r="K297" s="26" t="n">
        <v>147</v>
      </c>
      <c r="L297" s="31" t="n">
        <f aca="false">'Приложение 2'!C297</f>
        <v>6385155</v>
      </c>
      <c r="M297" s="31" t="n">
        <v>0</v>
      </c>
      <c r="N297" s="31" t="n">
        <v>5696871.77</v>
      </c>
      <c r="O297" s="31" t="n">
        <v>0</v>
      </c>
      <c r="P297" s="21" t="n">
        <f aca="false">L297-N297</f>
        <v>688283.23</v>
      </c>
      <c r="Q297" s="31" t="n">
        <v>0</v>
      </c>
      <c r="R297" s="21" t="n">
        <f aca="false">L297/I297</f>
        <v>2499.66919824616</v>
      </c>
      <c r="S297" s="21" t="n">
        <f aca="false">R297</f>
        <v>2499.66919824616</v>
      </c>
      <c r="T297" s="42" t="n">
        <v>42369</v>
      </c>
    </row>
    <row r="298" s="63" customFormat="true" ht="14.35" hidden="false" customHeight="false" outlineLevel="0" collapsed="false">
      <c r="A298" s="38" t="s">
        <v>518</v>
      </c>
      <c r="B298" s="70" t="s">
        <v>519</v>
      </c>
      <c r="C298" s="17" t="n">
        <v>1977</v>
      </c>
      <c r="D298" s="17" t="n">
        <v>2007</v>
      </c>
      <c r="E298" s="40" t="s">
        <v>50</v>
      </c>
      <c r="F298" s="17" t="n">
        <v>5</v>
      </c>
      <c r="G298" s="17" t="n">
        <v>8</v>
      </c>
      <c r="H298" s="21" t="n">
        <v>6438.7</v>
      </c>
      <c r="I298" s="21" t="n">
        <v>5809.7</v>
      </c>
      <c r="J298" s="21" t="n">
        <v>5809.7</v>
      </c>
      <c r="K298" s="26" t="n">
        <v>357</v>
      </c>
      <c r="L298" s="31" t="n">
        <f aca="false">'Приложение 2'!C298</f>
        <v>8520495</v>
      </c>
      <c r="M298" s="31" t="n">
        <v>0</v>
      </c>
      <c r="N298" s="31" t="n">
        <v>3892816.12</v>
      </c>
      <c r="O298" s="31" t="n">
        <v>0</v>
      </c>
      <c r="P298" s="21" t="n">
        <f aca="false">L298-N298</f>
        <v>4627678.88</v>
      </c>
      <c r="Q298" s="31" t="n">
        <v>0</v>
      </c>
      <c r="R298" s="21" t="n">
        <f aca="false">L298/I298</f>
        <v>1466.59810317228</v>
      </c>
      <c r="S298" s="21" t="n">
        <f aca="false">R298</f>
        <v>1466.59810317228</v>
      </c>
      <c r="T298" s="42" t="n">
        <v>42369</v>
      </c>
    </row>
    <row r="299" s="63" customFormat="true" ht="14.35" hidden="false" customHeight="false" outlineLevel="0" collapsed="false">
      <c r="A299" s="38" t="s">
        <v>520</v>
      </c>
      <c r="B299" s="70" t="s">
        <v>521</v>
      </c>
      <c r="C299" s="17" t="n">
        <v>1965</v>
      </c>
      <c r="D299" s="17" t="n">
        <v>2007</v>
      </c>
      <c r="E299" s="40" t="s">
        <v>45</v>
      </c>
      <c r="F299" s="17" t="n">
        <v>4</v>
      </c>
      <c r="G299" s="17" t="n">
        <v>2</v>
      </c>
      <c r="H299" s="21" t="n">
        <v>1997.4</v>
      </c>
      <c r="I299" s="21" t="n">
        <v>1848.4</v>
      </c>
      <c r="J299" s="21" t="n">
        <v>1848.4</v>
      </c>
      <c r="K299" s="26" t="n">
        <v>51</v>
      </c>
      <c r="L299" s="31" t="n">
        <f aca="false">'Приложение 2'!C299</f>
        <v>1153690</v>
      </c>
      <c r="M299" s="31" t="n">
        <v>0</v>
      </c>
      <c r="N299" s="31" t="n">
        <v>984444.49</v>
      </c>
      <c r="O299" s="31" t="n">
        <v>0</v>
      </c>
      <c r="P299" s="21" t="n">
        <f aca="false">L299-N299</f>
        <v>169245.51</v>
      </c>
      <c r="Q299" s="31" t="n">
        <v>0</v>
      </c>
      <c r="R299" s="21" t="n">
        <f aca="false">L299/I299</f>
        <v>624.156026834019</v>
      </c>
      <c r="S299" s="21" t="n">
        <f aca="false">R299</f>
        <v>624.156026834019</v>
      </c>
      <c r="T299" s="42" t="n">
        <v>42369</v>
      </c>
    </row>
    <row r="300" s="63" customFormat="true" ht="14.35" hidden="false" customHeight="false" outlineLevel="0" collapsed="false">
      <c r="A300" s="38" t="s">
        <v>522</v>
      </c>
      <c r="B300" s="70" t="s">
        <v>197</v>
      </c>
      <c r="C300" s="17" t="n">
        <v>1982</v>
      </c>
      <c r="D300" s="17" t="n">
        <v>2012</v>
      </c>
      <c r="E300" s="40" t="s">
        <v>45</v>
      </c>
      <c r="F300" s="17" t="n">
        <v>5</v>
      </c>
      <c r="G300" s="17" t="n">
        <v>1</v>
      </c>
      <c r="H300" s="21" t="n">
        <v>5949.6</v>
      </c>
      <c r="I300" s="21" t="n">
        <v>4977</v>
      </c>
      <c r="J300" s="21" t="n">
        <v>4977</v>
      </c>
      <c r="K300" s="26" t="n">
        <v>462</v>
      </c>
      <c r="L300" s="31" t="n">
        <f aca="false">'Приложение 2'!C300</f>
        <v>963301</v>
      </c>
      <c r="M300" s="31" t="n">
        <v>0</v>
      </c>
      <c r="N300" s="31" t="n">
        <v>963301</v>
      </c>
      <c r="O300" s="31" t="n">
        <v>0</v>
      </c>
      <c r="P300" s="21" t="n">
        <f aca="false">L300-N300</f>
        <v>0</v>
      </c>
      <c r="Q300" s="31" t="n">
        <v>0</v>
      </c>
      <c r="R300" s="21" t="n">
        <f aca="false">L300/I300</f>
        <v>193.550532449267</v>
      </c>
      <c r="S300" s="21" t="n">
        <f aca="false">R300</f>
        <v>193.550532449267</v>
      </c>
      <c r="T300" s="42" t="n">
        <v>42369</v>
      </c>
    </row>
    <row r="301" s="63" customFormat="true" ht="14.35" hidden="false" customHeight="false" outlineLevel="0" collapsed="false">
      <c r="A301" s="38" t="s">
        <v>523</v>
      </c>
      <c r="B301" s="70" t="s">
        <v>524</v>
      </c>
      <c r="C301" s="17" t="n">
        <v>1978</v>
      </c>
      <c r="D301" s="17" t="n">
        <v>2010</v>
      </c>
      <c r="E301" s="40" t="s">
        <v>50</v>
      </c>
      <c r="F301" s="17" t="n">
        <v>5</v>
      </c>
      <c r="G301" s="17" t="n">
        <v>6</v>
      </c>
      <c r="H301" s="21" t="n">
        <v>4920.5</v>
      </c>
      <c r="I301" s="21" t="n">
        <v>4437</v>
      </c>
      <c r="J301" s="21" t="n">
        <v>4437</v>
      </c>
      <c r="K301" s="26" t="n">
        <v>270</v>
      </c>
      <c r="L301" s="31" t="n">
        <f aca="false">'Приложение 2'!C301</f>
        <v>2086659</v>
      </c>
      <c r="M301" s="31" t="n">
        <v>0</v>
      </c>
      <c r="N301" s="31" t="n">
        <v>1637785.88</v>
      </c>
      <c r="O301" s="31" t="n">
        <v>0</v>
      </c>
      <c r="P301" s="21" t="n">
        <f aca="false">L301-N301</f>
        <v>448873.12</v>
      </c>
      <c r="Q301" s="31" t="n">
        <v>0</v>
      </c>
      <c r="R301" s="21" t="n">
        <f aca="false">L301/I301</f>
        <v>470.286004056795</v>
      </c>
      <c r="S301" s="21" t="n">
        <f aca="false">R301</f>
        <v>470.286004056795</v>
      </c>
      <c r="T301" s="42" t="n">
        <v>42369</v>
      </c>
    </row>
    <row r="302" s="63" customFormat="true" ht="14.35" hidden="false" customHeight="false" outlineLevel="0" collapsed="false">
      <c r="A302" s="38" t="s">
        <v>525</v>
      </c>
      <c r="B302" s="70" t="s">
        <v>199</v>
      </c>
      <c r="C302" s="17" t="n">
        <v>1982</v>
      </c>
      <c r="D302" s="17" t="n">
        <v>2012</v>
      </c>
      <c r="E302" s="40" t="s">
        <v>45</v>
      </c>
      <c r="F302" s="17" t="n">
        <v>5</v>
      </c>
      <c r="G302" s="17" t="n">
        <v>1</v>
      </c>
      <c r="H302" s="21" t="n">
        <v>6066.3</v>
      </c>
      <c r="I302" s="21" t="n">
        <v>5150</v>
      </c>
      <c r="J302" s="21" t="n">
        <v>5150</v>
      </c>
      <c r="K302" s="26" t="n">
        <v>501</v>
      </c>
      <c r="L302" s="31" t="n">
        <f aca="false">'Приложение 2'!C302</f>
        <v>6577830</v>
      </c>
      <c r="M302" s="31" t="n">
        <v>0</v>
      </c>
      <c r="N302" s="31" t="n">
        <v>5018536.8</v>
      </c>
      <c r="O302" s="31" t="n">
        <v>0</v>
      </c>
      <c r="P302" s="21" t="n">
        <f aca="false">L302-N302</f>
        <v>1559293.2</v>
      </c>
      <c r="Q302" s="31" t="n">
        <v>0</v>
      </c>
      <c r="R302" s="21" t="n">
        <f aca="false">L302/I302</f>
        <v>1277.24854368932</v>
      </c>
      <c r="S302" s="21" t="n">
        <f aca="false">R302</f>
        <v>1277.24854368932</v>
      </c>
      <c r="T302" s="42" t="n">
        <v>42369</v>
      </c>
    </row>
    <row r="303" s="63" customFormat="true" ht="14.35" hidden="false" customHeight="false" outlineLevel="0" collapsed="false">
      <c r="A303" s="38" t="s">
        <v>526</v>
      </c>
      <c r="B303" s="64" t="s">
        <v>527</v>
      </c>
      <c r="C303" s="17" t="n">
        <v>1957</v>
      </c>
      <c r="D303" s="17" t="n">
        <v>2007</v>
      </c>
      <c r="E303" s="40" t="s">
        <v>45</v>
      </c>
      <c r="F303" s="17" t="n">
        <v>4</v>
      </c>
      <c r="G303" s="17" t="n">
        <v>3</v>
      </c>
      <c r="H303" s="21" t="n">
        <v>1701.5</v>
      </c>
      <c r="I303" s="21" t="n">
        <v>1526.5</v>
      </c>
      <c r="J303" s="21" t="n">
        <v>1526.5</v>
      </c>
      <c r="K303" s="26" t="n">
        <v>48</v>
      </c>
      <c r="L303" s="31" t="n">
        <f aca="false">'Приложение 2'!C303</f>
        <v>6907732</v>
      </c>
      <c r="M303" s="31" t="n">
        <v>0</v>
      </c>
      <c r="N303" s="31" t="n">
        <v>3806139.77</v>
      </c>
      <c r="O303" s="31" t="n">
        <v>0</v>
      </c>
      <c r="P303" s="21" t="n">
        <f aca="false">L303-N303</f>
        <v>3101592.23</v>
      </c>
      <c r="Q303" s="31" t="n">
        <v>0</v>
      </c>
      <c r="R303" s="21" t="n">
        <f aca="false">L303/I303</f>
        <v>4525.20930232558</v>
      </c>
      <c r="S303" s="21" t="n">
        <f aca="false">R303</f>
        <v>4525.20930232558</v>
      </c>
      <c r="T303" s="42" t="n">
        <v>42369</v>
      </c>
    </row>
    <row r="304" s="63" customFormat="true" ht="14.35" hidden="false" customHeight="false" outlineLevel="0" collapsed="false">
      <c r="A304" s="38" t="s">
        <v>528</v>
      </c>
      <c r="B304" s="70" t="s">
        <v>529</v>
      </c>
      <c r="C304" s="17" t="n">
        <v>1980</v>
      </c>
      <c r="D304" s="17" t="n">
        <v>2008</v>
      </c>
      <c r="E304" s="40" t="s">
        <v>50</v>
      </c>
      <c r="F304" s="17" t="n">
        <v>5</v>
      </c>
      <c r="G304" s="17" t="n">
        <v>8</v>
      </c>
      <c r="H304" s="21" t="n">
        <v>6384.1</v>
      </c>
      <c r="I304" s="21" t="n">
        <v>5758.3</v>
      </c>
      <c r="J304" s="21" t="n">
        <v>5758.3</v>
      </c>
      <c r="K304" s="26" t="n">
        <v>357</v>
      </c>
      <c r="L304" s="31" t="n">
        <f aca="false">'Приложение 2'!C304</f>
        <v>4928488</v>
      </c>
      <c r="M304" s="31" t="n">
        <v>0</v>
      </c>
      <c r="N304" s="31" t="n">
        <v>4281448.82</v>
      </c>
      <c r="O304" s="31" t="n">
        <v>0</v>
      </c>
      <c r="P304" s="21" t="n">
        <f aca="false">L304-N304</f>
        <v>647039.18</v>
      </c>
      <c r="Q304" s="31" t="n">
        <v>0</v>
      </c>
      <c r="R304" s="21" t="n">
        <f aca="false">L304/I304</f>
        <v>855.89288505288</v>
      </c>
      <c r="S304" s="21" t="n">
        <f aca="false">R304</f>
        <v>855.89288505288</v>
      </c>
      <c r="T304" s="42" t="n">
        <v>42369</v>
      </c>
    </row>
    <row r="305" s="63" customFormat="true" ht="14.35" hidden="false" customHeight="false" outlineLevel="0" collapsed="false">
      <c r="A305" s="38" t="s">
        <v>530</v>
      </c>
      <c r="B305" s="70" t="s">
        <v>531</v>
      </c>
      <c r="C305" s="17" t="n">
        <v>1981</v>
      </c>
      <c r="D305" s="17" t="n">
        <v>2007</v>
      </c>
      <c r="E305" s="40" t="s">
        <v>50</v>
      </c>
      <c r="F305" s="17" t="n">
        <v>5</v>
      </c>
      <c r="G305" s="17" t="n">
        <v>8</v>
      </c>
      <c r="H305" s="21" t="n">
        <v>6101.4</v>
      </c>
      <c r="I305" s="21" t="n">
        <v>5418.6</v>
      </c>
      <c r="J305" s="21" t="n">
        <v>5418.6</v>
      </c>
      <c r="K305" s="26" t="n">
        <v>360</v>
      </c>
      <c r="L305" s="31" t="n">
        <f aca="false">'Приложение 2'!C305</f>
        <v>6705732</v>
      </c>
      <c r="M305" s="31" t="n">
        <v>0</v>
      </c>
      <c r="N305" s="31" t="n">
        <v>5328148.74</v>
      </c>
      <c r="O305" s="31" t="n">
        <v>0</v>
      </c>
      <c r="P305" s="21" t="n">
        <f aca="false">L305-N305</f>
        <v>1377583.26</v>
      </c>
      <c r="Q305" s="31" t="n">
        <v>0</v>
      </c>
      <c r="R305" s="21" t="n">
        <f aca="false">L305/I305</f>
        <v>1237.53958587089</v>
      </c>
      <c r="S305" s="21" t="n">
        <f aca="false">R305</f>
        <v>1237.53958587089</v>
      </c>
      <c r="T305" s="42" t="n">
        <v>42369</v>
      </c>
    </row>
    <row r="306" s="63" customFormat="true" ht="14.35" hidden="false" customHeight="false" outlineLevel="0" collapsed="false">
      <c r="A306" s="38" t="s">
        <v>532</v>
      </c>
      <c r="B306" s="70" t="s">
        <v>533</v>
      </c>
      <c r="C306" s="17" t="n">
        <v>1965</v>
      </c>
      <c r="D306" s="17" t="n">
        <v>2007</v>
      </c>
      <c r="E306" s="40" t="s">
        <v>45</v>
      </c>
      <c r="F306" s="17" t="n">
        <v>4</v>
      </c>
      <c r="G306" s="17" t="n">
        <v>4</v>
      </c>
      <c r="H306" s="21" t="n">
        <v>2949.8</v>
      </c>
      <c r="I306" s="21" t="n">
        <v>2716.2</v>
      </c>
      <c r="J306" s="21" t="n">
        <v>2716.2</v>
      </c>
      <c r="K306" s="26" t="n">
        <v>168</v>
      </c>
      <c r="L306" s="31" t="n">
        <f aca="false">'Приложение 2'!C306</f>
        <v>5556187</v>
      </c>
      <c r="M306" s="31" t="n">
        <v>0</v>
      </c>
      <c r="N306" s="31" t="n">
        <v>4268839.4</v>
      </c>
      <c r="O306" s="31" t="n">
        <v>0</v>
      </c>
      <c r="P306" s="21" t="n">
        <f aca="false">L306-N306</f>
        <v>1287347.6</v>
      </c>
      <c r="Q306" s="31" t="n">
        <v>0</v>
      </c>
      <c r="R306" s="21" t="n">
        <f aca="false">L306/I306</f>
        <v>2045.57359546425</v>
      </c>
      <c r="S306" s="21" t="n">
        <f aca="false">R306</f>
        <v>2045.57359546425</v>
      </c>
      <c r="T306" s="42" t="s">
        <v>477</v>
      </c>
    </row>
    <row r="307" s="63" customFormat="true" ht="14.35" hidden="false" customHeight="false" outlineLevel="0" collapsed="false">
      <c r="A307" s="38" t="s">
        <v>534</v>
      </c>
      <c r="B307" s="70" t="s">
        <v>535</v>
      </c>
      <c r="C307" s="17" t="n">
        <v>1971</v>
      </c>
      <c r="D307" s="17" t="n">
        <v>1971</v>
      </c>
      <c r="E307" s="40" t="s">
        <v>45</v>
      </c>
      <c r="F307" s="17" t="n">
        <v>5</v>
      </c>
      <c r="G307" s="17" t="n">
        <v>6</v>
      </c>
      <c r="H307" s="21" t="n">
        <v>4871.8</v>
      </c>
      <c r="I307" s="21" t="n">
        <v>4396.6</v>
      </c>
      <c r="J307" s="21" t="n">
        <v>4396.6</v>
      </c>
      <c r="K307" s="26" t="n">
        <v>267</v>
      </c>
      <c r="L307" s="31" t="n">
        <f aca="false">'Приложение 2'!C307</f>
        <v>4706680</v>
      </c>
      <c r="M307" s="31" t="n">
        <v>0</v>
      </c>
      <c r="N307" s="31" t="n">
        <v>4084788.31</v>
      </c>
      <c r="O307" s="31" t="n">
        <v>0</v>
      </c>
      <c r="P307" s="21" t="n">
        <f aca="false">L307-N307</f>
        <v>621891.69</v>
      </c>
      <c r="Q307" s="31" t="n">
        <v>0</v>
      </c>
      <c r="R307" s="21" t="n">
        <f aca="false">L307/I307</f>
        <v>1070.52722558341</v>
      </c>
      <c r="S307" s="21" t="n">
        <f aca="false">R307</f>
        <v>1070.52722558341</v>
      </c>
      <c r="T307" s="42" t="n">
        <v>42369</v>
      </c>
    </row>
    <row r="308" s="63" customFormat="true" ht="14.35" hidden="false" customHeight="false" outlineLevel="0" collapsed="false">
      <c r="A308" s="38" t="s">
        <v>536</v>
      </c>
      <c r="B308" s="70" t="s">
        <v>537</v>
      </c>
      <c r="C308" s="17" t="n">
        <v>1968</v>
      </c>
      <c r="D308" s="17" t="n">
        <v>2007</v>
      </c>
      <c r="E308" s="40" t="s">
        <v>45</v>
      </c>
      <c r="F308" s="17" t="n">
        <v>5</v>
      </c>
      <c r="G308" s="17" t="n">
        <v>6</v>
      </c>
      <c r="H308" s="21" t="n">
        <v>4693.4</v>
      </c>
      <c r="I308" s="21" t="n">
        <v>4323.8</v>
      </c>
      <c r="J308" s="21" t="n">
        <v>4323.8</v>
      </c>
      <c r="K308" s="26" t="n">
        <v>288</v>
      </c>
      <c r="L308" s="31" t="n">
        <f aca="false">'Приложение 2'!C308</f>
        <v>3614895</v>
      </c>
      <c r="M308" s="31" t="n">
        <v>0</v>
      </c>
      <c r="N308" s="31" t="n">
        <v>3205328.64</v>
      </c>
      <c r="O308" s="31" t="n">
        <v>0</v>
      </c>
      <c r="P308" s="21" t="n">
        <f aca="false">L308-N308</f>
        <v>409566.36</v>
      </c>
      <c r="Q308" s="31" t="n">
        <v>0</v>
      </c>
      <c r="R308" s="21" t="n">
        <f aca="false">L308/I308</f>
        <v>836.045839308016</v>
      </c>
      <c r="S308" s="21" t="n">
        <f aca="false">R308</f>
        <v>836.045839308016</v>
      </c>
      <c r="T308" s="42" t="n">
        <v>42369</v>
      </c>
    </row>
    <row r="309" s="63" customFormat="true" ht="14.35" hidden="false" customHeight="false" outlineLevel="0" collapsed="false">
      <c r="A309" s="38" t="s">
        <v>538</v>
      </c>
      <c r="B309" s="64" t="s">
        <v>539</v>
      </c>
      <c r="C309" s="17" t="n">
        <v>1960</v>
      </c>
      <c r="D309" s="17" t="n">
        <v>1960</v>
      </c>
      <c r="E309" s="40" t="s">
        <v>45</v>
      </c>
      <c r="F309" s="17" t="n">
        <v>3</v>
      </c>
      <c r="G309" s="17" t="n">
        <v>3</v>
      </c>
      <c r="H309" s="21" t="n">
        <v>2094</v>
      </c>
      <c r="I309" s="21" t="n">
        <v>1962.1</v>
      </c>
      <c r="J309" s="21" t="n">
        <v>1962.1</v>
      </c>
      <c r="K309" s="26" t="n">
        <v>108</v>
      </c>
      <c r="L309" s="31" t="n">
        <f aca="false">'Приложение 2'!C309</f>
        <v>5824777</v>
      </c>
      <c r="M309" s="31" t="n">
        <v>0</v>
      </c>
      <c r="N309" s="31" t="n">
        <v>5662197.21</v>
      </c>
      <c r="O309" s="31" t="n">
        <v>0</v>
      </c>
      <c r="P309" s="21" t="n">
        <f aca="false">L309-N309</f>
        <v>162579.79</v>
      </c>
      <c r="Q309" s="31" t="n">
        <v>0</v>
      </c>
      <c r="R309" s="21" t="n">
        <f aca="false">L309/I309</f>
        <v>2968.64430966821</v>
      </c>
      <c r="S309" s="21" t="n">
        <f aca="false">R309</f>
        <v>2968.64430966821</v>
      </c>
      <c r="T309" s="42" t="n">
        <v>42369</v>
      </c>
    </row>
    <row r="310" s="63" customFormat="true" ht="14.35" hidden="false" customHeight="false" outlineLevel="0" collapsed="false">
      <c r="A310" s="38" t="s">
        <v>540</v>
      </c>
      <c r="B310" s="70" t="s">
        <v>541</v>
      </c>
      <c r="C310" s="17" t="n">
        <v>1965</v>
      </c>
      <c r="D310" s="17" t="n">
        <v>2007</v>
      </c>
      <c r="E310" s="40" t="s">
        <v>45</v>
      </c>
      <c r="F310" s="17" t="n">
        <v>4</v>
      </c>
      <c r="G310" s="17" t="n">
        <v>3</v>
      </c>
      <c r="H310" s="21" t="n">
        <v>2194.7</v>
      </c>
      <c r="I310" s="21" t="n">
        <v>2025.7</v>
      </c>
      <c r="J310" s="21" t="n">
        <v>2025.7</v>
      </c>
      <c r="K310" s="26" t="n">
        <v>144</v>
      </c>
      <c r="L310" s="31" t="n">
        <f aca="false">'Приложение 2'!C310</f>
        <v>910281</v>
      </c>
      <c r="M310" s="31" t="n">
        <v>0</v>
      </c>
      <c r="N310" s="31" t="n">
        <v>267392.4</v>
      </c>
      <c r="O310" s="31" t="n">
        <v>0</v>
      </c>
      <c r="P310" s="21" t="n">
        <f aca="false">L310-N310</f>
        <v>642888.6</v>
      </c>
      <c r="Q310" s="31" t="n">
        <v>0</v>
      </c>
      <c r="R310" s="21" t="n">
        <f aca="false">L310/I310</f>
        <v>449.366145036284</v>
      </c>
      <c r="S310" s="21" t="n">
        <f aca="false">R310</f>
        <v>449.366145036284</v>
      </c>
      <c r="T310" s="42" t="n">
        <v>42369</v>
      </c>
    </row>
    <row r="311" s="63" customFormat="true" ht="14.35" hidden="false" customHeight="false" outlineLevel="0" collapsed="false">
      <c r="A311" s="38" t="s">
        <v>542</v>
      </c>
      <c r="B311" s="70" t="s">
        <v>543</v>
      </c>
      <c r="C311" s="17" t="n">
        <v>1981</v>
      </c>
      <c r="D311" s="17" t="n">
        <v>2007</v>
      </c>
      <c r="E311" s="40" t="s">
        <v>50</v>
      </c>
      <c r="F311" s="17" t="n">
        <v>5</v>
      </c>
      <c r="G311" s="17" t="n">
        <v>6</v>
      </c>
      <c r="H311" s="21" t="n">
        <v>4914.1</v>
      </c>
      <c r="I311" s="21" t="n">
        <v>4405.9</v>
      </c>
      <c r="J311" s="21" t="n">
        <v>4405.9</v>
      </c>
      <c r="K311" s="26" t="n">
        <v>270</v>
      </c>
      <c r="L311" s="31" t="n">
        <f aca="false">'Приложение 2'!C311</f>
        <v>5100000</v>
      </c>
      <c r="M311" s="31" t="n">
        <v>0</v>
      </c>
      <c r="N311" s="31" t="n">
        <v>4722654.07</v>
      </c>
      <c r="O311" s="31" t="n">
        <v>0</v>
      </c>
      <c r="P311" s="21" t="n">
        <f aca="false">L311-N311</f>
        <v>377345.93</v>
      </c>
      <c r="Q311" s="31" t="n">
        <v>0</v>
      </c>
      <c r="R311" s="21" t="n">
        <f aca="false">L311/I311</f>
        <v>1157.53875485145</v>
      </c>
      <c r="S311" s="21" t="n">
        <f aca="false">R311</f>
        <v>1157.53875485145</v>
      </c>
      <c r="T311" s="42" t="n">
        <v>42369</v>
      </c>
    </row>
    <row r="312" s="63" customFormat="true" ht="14.35" hidden="false" customHeight="false" outlineLevel="0" collapsed="false">
      <c r="A312" s="38" t="s">
        <v>544</v>
      </c>
      <c r="B312" s="64" t="s">
        <v>545</v>
      </c>
      <c r="C312" s="17" t="n">
        <v>1963</v>
      </c>
      <c r="D312" s="17" t="n">
        <v>2008</v>
      </c>
      <c r="E312" s="40" t="s">
        <v>45</v>
      </c>
      <c r="F312" s="17" t="n">
        <v>5</v>
      </c>
      <c r="G312" s="17" t="n">
        <v>3</v>
      </c>
      <c r="H312" s="21" t="n">
        <v>2465.5</v>
      </c>
      <c r="I312" s="21" t="n">
        <v>2266.5</v>
      </c>
      <c r="J312" s="21" t="n">
        <v>2266.5</v>
      </c>
      <c r="K312" s="26" t="n">
        <v>162</v>
      </c>
      <c r="L312" s="31" t="n">
        <f aca="false">'Приложение 2'!C312</f>
        <v>9770006</v>
      </c>
      <c r="M312" s="31" t="n">
        <v>0</v>
      </c>
      <c r="N312" s="31" t="n">
        <v>5590093.17</v>
      </c>
      <c r="O312" s="31" t="n">
        <v>0</v>
      </c>
      <c r="P312" s="21" t="n">
        <f aca="false">L312-N312</f>
        <v>4179912.83</v>
      </c>
      <c r="Q312" s="31" t="n">
        <v>0</v>
      </c>
      <c r="R312" s="21" t="n">
        <f aca="false">L312/I312</f>
        <v>4310.61372159718</v>
      </c>
      <c r="S312" s="21" t="n">
        <f aca="false">R312</f>
        <v>4310.61372159718</v>
      </c>
      <c r="T312" s="42" t="n">
        <v>42369</v>
      </c>
    </row>
    <row r="313" s="63" customFormat="true" ht="14.35" hidden="false" customHeight="false" outlineLevel="0" collapsed="false">
      <c r="A313" s="38" t="s">
        <v>546</v>
      </c>
      <c r="B313" s="70" t="s">
        <v>547</v>
      </c>
      <c r="C313" s="17" t="n">
        <v>1972</v>
      </c>
      <c r="D313" s="17" t="n">
        <v>2007</v>
      </c>
      <c r="E313" s="40" t="s">
        <v>50</v>
      </c>
      <c r="F313" s="17" t="n">
        <v>5</v>
      </c>
      <c r="G313" s="17" t="n">
        <v>6</v>
      </c>
      <c r="H313" s="21" t="n">
        <v>4846.7</v>
      </c>
      <c r="I313" s="21" t="n">
        <v>4387.4</v>
      </c>
      <c r="J313" s="21" t="n">
        <v>4387.4</v>
      </c>
      <c r="K313" s="26" t="n">
        <v>267</v>
      </c>
      <c r="L313" s="31" t="n">
        <f aca="false">'Приложение 2'!C313</f>
        <v>6906235</v>
      </c>
      <c r="M313" s="31" t="n">
        <v>0</v>
      </c>
      <c r="N313" s="31" t="n">
        <v>5226767.4</v>
      </c>
      <c r="O313" s="31" t="n">
        <v>0</v>
      </c>
      <c r="P313" s="21" t="n">
        <f aca="false">L313-N313</f>
        <v>1679467.6</v>
      </c>
      <c r="Q313" s="31" t="n">
        <v>0</v>
      </c>
      <c r="R313" s="21" t="n">
        <f aca="false">L313/I313</f>
        <v>1574.10653234262</v>
      </c>
      <c r="S313" s="21" t="n">
        <f aca="false">R313</f>
        <v>1574.10653234262</v>
      </c>
      <c r="T313" s="42" t="n">
        <v>42369</v>
      </c>
    </row>
    <row r="314" s="63" customFormat="true" ht="14.35" hidden="false" customHeight="false" outlineLevel="0" collapsed="false">
      <c r="A314" s="38" t="s">
        <v>548</v>
      </c>
      <c r="B314" s="70" t="s">
        <v>549</v>
      </c>
      <c r="C314" s="17" t="n">
        <v>1974</v>
      </c>
      <c r="D314" s="17" t="n">
        <v>2007</v>
      </c>
      <c r="E314" s="40" t="s">
        <v>50</v>
      </c>
      <c r="F314" s="17" t="n">
        <v>5</v>
      </c>
      <c r="G314" s="17" t="n">
        <v>6</v>
      </c>
      <c r="H314" s="21" t="n">
        <v>4896.4</v>
      </c>
      <c r="I314" s="21" t="n">
        <v>4440.7</v>
      </c>
      <c r="J314" s="21" t="n">
        <v>4440.7</v>
      </c>
      <c r="K314" s="26" t="n">
        <v>270</v>
      </c>
      <c r="L314" s="31" t="n">
        <f aca="false">'Приложение 2'!C314</f>
        <v>3751582</v>
      </c>
      <c r="M314" s="31" t="n">
        <v>0</v>
      </c>
      <c r="N314" s="31" t="n">
        <v>3276668.01</v>
      </c>
      <c r="O314" s="31" t="n">
        <v>0</v>
      </c>
      <c r="P314" s="21" t="n">
        <f aca="false">L314-N314</f>
        <v>474913.99</v>
      </c>
      <c r="Q314" s="31" t="n">
        <v>0</v>
      </c>
      <c r="R314" s="21" t="n">
        <f aca="false">L314/I314</f>
        <v>844.817708919765</v>
      </c>
      <c r="S314" s="21" t="n">
        <f aca="false">R314</f>
        <v>844.817708919765</v>
      </c>
      <c r="T314" s="42" t="n">
        <v>42369</v>
      </c>
    </row>
    <row r="315" s="63" customFormat="true" ht="14.35" hidden="false" customHeight="false" outlineLevel="0" collapsed="false">
      <c r="A315" s="38" t="s">
        <v>550</v>
      </c>
      <c r="B315" s="70" t="s">
        <v>551</v>
      </c>
      <c r="C315" s="17" t="n">
        <v>1966</v>
      </c>
      <c r="D315" s="17" t="n">
        <v>2012</v>
      </c>
      <c r="E315" s="40" t="s">
        <v>45</v>
      </c>
      <c r="F315" s="17" t="n">
        <v>4</v>
      </c>
      <c r="G315" s="17" t="n">
        <v>6</v>
      </c>
      <c r="H315" s="21" t="n">
        <v>4920.5</v>
      </c>
      <c r="I315" s="21" t="n">
        <v>4584.9</v>
      </c>
      <c r="J315" s="21" t="n">
        <v>4584.9</v>
      </c>
      <c r="K315" s="26" t="n">
        <v>216</v>
      </c>
      <c r="L315" s="31" t="n">
        <f aca="false">'Приложение 2'!C315</f>
        <v>970161</v>
      </c>
      <c r="M315" s="31" t="n">
        <v>0</v>
      </c>
      <c r="N315" s="31" t="n">
        <v>600861.87</v>
      </c>
      <c r="O315" s="31" t="n">
        <v>0</v>
      </c>
      <c r="P315" s="21" t="n">
        <f aca="false">L315-N315</f>
        <v>369299.13</v>
      </c>
      <c r="Q315" s="31" t="n">
        <v>0</v>
      </c>
      <c r="R315" s="21" t="n">
        <f aca="false">L315/I315</f>
        <v>211.599162468102</v>
      </c>
      <c r="S315" s="21" t="n">
        <f aca="false">R315</f>
        <v>211.599162468102</v>
      </c>
      <c r="T315" s="42" t="s">
        <v>477</v>
      </c>
    </row>
    <row r="316" s="63" customFormat="true" ht="14.35" hidden="false" customHeight="false" outlineLevel="0" collapsed="false">
      <c r="A316" s="38" t="s">
        <v>552</v>
      </c>
      <c r="B316" s="64" t="s">
        <v>553</v>
      </c>
      <c r="C316" s="17" t="n">
        <v>1968</v>
      </c>
      <c r="D316" s="17" t="n">
        <v>2008</v>
      </c>
      <c r="E316" s="40" t="s">
        <v>50</v>
      </c>
      <c r="F316" s="17" t="n">
        <v>5</v>
      </c>
      <c r="G316" s="17" t="n">
        <v>8</v>
      </c>
      <c r="H316" s="21" t="n">
        <v>6427.7</v>
      </c>
      <c r="I316" s="21" t="n">
        <v>5798.6</v>
      </c>
      <c r="J316" s="21" t="n">
        <v>5798.6</v>
      </c>
      <c r="K316" s="26" t="n">
        <v>357</v>
      </c>
      <c r="L316" s="31" t="n">
        <f aca="false">'Приложение 2'!C316</f>
        <v>2500407</v>
      </c>
      <c r="M316" s="31" t="n">
        <v>0</v>
      </c>
      <c r="N316" s="31" t="n">
        <v>1392654</v>
      </c>
      <c r="O316" s="31" t="n">
        <v>0</v>
      </c>
      <c r="P316" s="21" t="n">
        <f aca="false">L316-N316</f>
        <v>1107753</v>
      </c>
      <c r="Q316" s="31" t="n">
        <v>0</v>
      </c>
      <c r="R316" s="21" t="n">
        <f aca="false">L316/I316</f>
        <v>431.208740040699</v>
      </c>
      <c r="S316" s="21" t="n">
        <f aca="false">R316</f>
        <v>431.208740040699</v>
      </c>
      <c r="T316" s="42" t="n">
        <v>42369</v>
      </c>
    </row>
    <row r="317" s="63" customFormat="true" ht="14.35" hidden="false" customHeight="false" outlineLevel="0" collapsed="false">
      <c r="A317" s="38" t="s">
        <v>554</v>
      </c>
      <c r="B317" s="70" t="s">
        <v>555</v>
      </c>
      <c r="C317" s="17" t="n">
        <v>1958</v>
      </c>
      <c r="D317" s="17" t="n">
        <v>2007</v>
      </c>
      <c r="E317" s="40" t="s">
        <v>45</v>
      </c>
      <c r="F317" s="17" t="n">
        <v>3</v>
      </c>
      <c r="G317" s="17" t="n">
        <v>4</v>
      </c>
      <c r="H317" s="21" t="n">
        <v>3204.3</v>
      </c>
      <c r="I317" s="21" t="n">
        <v>2953.9</v>
      </c>
      <c r="J317" s="21" t="n">
        <v>2953.9</v>
      </c>
      <c r="K317" s="26" t="n">
        <v>63</v>
      </c>
      <c r="L317" s="31" t="n">
        <f aca="false">'Приложение 2'!C317</f>
        <v>2037999</v>
      </c>
      <c r="M317" s="31" t="n">
        <v>0</v>
      </c>
      <c r="N317" s="31" t="n">
        <v>1852638.69</v>
      </c>
      <c r="O317" s="31" t="n">
        <v>0</v>
      </c>
      <c r="P317" s="21" t="n">
        <f aca="false">L317-N317</f>
        <v>185360.31</v>
      </c>
      <c r="Q317" s="31" t="n">
        <v>0</v>
      </c>
      <c r="R317" s="21" t="n">
        <f aca="false">L317/I317</f>
        <v>689.935001184874</v>
      </c>
      <c r="S317" s="21" t="n">
        <f aca="false">R317</f>
        <v>689.935001184874</v>
      </c>
      <c r="T317" s="42" t="n">
        <v>42369</v>
      </c>
    </row>
    <row r="318" s="63" customFormat="true" ht="14.35" hidden="false" customHeight="false" outlineLevel="0" collapsed="false">
      <c r="A318" s="38" t="s">
        <v>556</v>
      </c>
      <c r="B318" s="64" t="s">
        <v>557</v>
      </c>
      <c r="C318" s="17" t="n">
        <v>1962</v>
      </c>
      <c r="D318" s="17" t="n">
        <v>2007</v>
      </c>
      <c r="E318" s="40" t="s">
        <v>45</v>
      </c>
      <c r="F318" s="17" t="n">
        <v>4</v>
      </c>
      <c r="G318" s="17" t="n">
        <v>2</v>
      </c>
      <c r="H318" s="21" t="n">
        <v>1614</v>
      </c>
      <c r="I318" s="21" t="n">
        <v>1494.5</v>
      </c>
      <c r="J318" s="21" t="n">
        <v>1494.5</v>
      </c>
      <c r="K318" s="26" t="n">
        <v>72</v>
      </c>
      <c r="L318" s="31" t="n">
        <f aca="false">'Приложение 2'!C318</f>
        <v>3041101.09</v>
      </c>
      <c r="M318" s="31" t="n">
        <v>0</v>
      </c>
      <c r="N318" s="31" t="n">
        <v>1695815.28</v>
      </c>
      <c r="O318" s="31" t="n">
        <v>0</v>
      </c>
      <c r="P318" s="21" t="n">
        <f aca="false">L318-N318</f>
        <v>1345285.81</v>
      </c>
      <c r="Q318" s="31" t="n">
        <v>0</v>
      </c>
      <c r="R318" s="21" t="n">
        <f aca="false">L318/I318</f>
        <v>2034.8618869187</v>
      </c>
      <c r="S318" s="21" t="n">
        <f aca="false">R318</f>
        <v>2034.8618869187</v>
      </c>
      <c r="T318" s="42" t="s">
        <v>477</v>
      </c>
    </row>
    <row r="319" s="63" customFormat="true" ht="14.35" hidden="false" customHeight="false" outlineLevel="0" collapsed="false">
      <c r="A319" s="38" t="s">
        <v>558</v>
      </c>
      <c r="B319" s="70" t="s">
        <v>559</v>
      </c>
      <c r="C319" s="17" t="n">
        <v>1961</v>
      </c>
      <c r="D319" s="17" t="n">
        <v>2007</v>
      </c>
      <c r="E319" s="40" t="s">
        <v>45</v>
      </c>
      <c r="F319" s="17" t="n">
        <v>4</v>
      </c>
      <c r="G319" s="17" t="n">
        <v>2</v>
      </c>
      <c r="H319" s="21" t="n">
        <v>1351.9</v>
      </c>
      <c r="I319" s="21" t="n">
        <v>1251.1</v>
      </c>
      <c r="J319" s="21" t="n">
        <v>1251.1</v>
      </c>
      <c r="K319" s="26" t="n">
        <v>84</v>
      </c>
      <c r="L319" s="31" t="n">
        <f aca="false">'Приложение 2'!C319</f>
        <v>2214728</v>
      </c>
      <c r="M319" s="31" t="n">
        <v>0</v>
      </c>
      <c r="N319" s="31" t="n">
        <v>2091826.17</v>
      </c>
      <c r="O319" s="31" t="n">
        <v>0</v>
      </c>
      <c r="P319" s="21" t="n">
        <f aca="false">L319-N319</f>
        <v>122901.83</v>
      </c>
      <c r="Q319" s="31" t="n">
        <v>0</v>
      </c>
      <c r="R319" s="21" t="n">
        <f aca="false">L319/I319</f>
        <v>1770.22460234993</v>
      </c>
      <c r="S319" s="21" t="n">
        <f aca="false">R319</f>
        <v>1770.22460234993</v>
      </c>
      <c r="T319" s="42" t="n">
        <v>42369</v>
      </c>
    </row>
    <row r="320" s="63" customFormat="true" ht="14.35" hidden="false" customHeight="false" outlineLevel="0" collapsed="false">
      <c r="A320" s="38" t="s">
        <v>560</v>
      </c>
      <c r="B320" s="70" t="s">
        <v>561</v>
      </c>
      <c r="C320" s="17" t="n">
        <v>1965</v>
      </c>
      <c r="D320" s="17" t="n">
        <v>2007</v>
      </c>
      <c r="E320" s="40" t="s">
        <v>45</v>
      </c>
      <c r="F320" s="17" t="n">
        <v>4</v>
      </c>
      <c r="G320" s="17" t="n">
        <v>3</v>
      </c>
      <c r="H320" s="21" t="n">
        <v>2568.9</v>
      </c>
      <c r="I320" s="21" t="n">
        <v>2401.7</v>
      </c>
      <c r="J320" s="21" t="n">
        <v>2401.7</v>
      </c>
      <c r="K320" s="26" t="n">
        <v>144</v>
      </c>
      <c r="L320" s="31" t="n">
        <f aca="false">'Приложение 2'!C320</f>
        <v>2771403</v>
      </c>
      <c r="M320" s="31" t="n">
        <v>0</v>
      </c>
      <c r="N320" s="31" t="n">
        <v>2523141.11</v>
      </c>
      <c r="O320" s="31" t="n">
        <v>0</v>
      </c>
      <c r="P320" s="21" t="n">
        <f aca="false">L320-N320</f>
        <v>248261.89</v>
      </c>
      <c r="Q320" s="31" t="n">
        <v>0</v>
      </c>
      <c r="R320" s="21" t="n">
        <f aca="false">L320/I320</f>
        <v>1153.93388016821</v>
      </c>
      <c r="S320" s="21" t="n">
        <f aca="false">R320</f>
        <v>1153.93388016821</v>
      </c>
      <c r="T320" s="42" t="n">
        <v>42369</v>
      </c>
    </row>
    <row r="321" s="63" customFormat="true" ht="14.35" hidden="false" customHeight="false" outlineLevel="0" collapsed="false">
      <c r="A321" s="38" t="s">
        <v>562</v>
      </c>
      <c r="B321" s="70" t="s">
        <v>563</v>
      </c>
      <c r="C321" s="17" t="n">
        <v>1965</v>
      </c>
      <c r="D321" s="17" t="n">
        <v>2007</v>
      </c>
      <c r="E321" s="40" t="s">
        <v>45</v>
      </c>
      <c r="F321" s="17" t="n">
        <v>4</v>
      </c>
      <c r="G321" s="17" t="n">
        <v>2</v>
      </c>
      <c r="H321" s="21" t="n">
        <v>2663</v>
      </c>
      <c r="I321" s="21" t="n">
        <v>2527.4</v>
      </c>
      <c r="J321" s="21" t="n">
        <v>2527.4</v>
      </c>
      <c r="K321" s="26" t="n">
        <v>96</v>
      </c>
      <c r="L321" s="31" t="n">
        <f aca="false">'Приложение 2'!C321</f>
        <v>4474541</v>
      </c>
      <c r="M321" s="31" t="n">
        <v>0</v>
      </c>
      <c r="N321" s="31" t="n">
        <v>3487542.3</v>
      </c>
      <c r="O321" s="31" t="n">
        <v>0</v>
      </c>
      <c r="P321" s="21" t="n">
        <f aca="false">L321-N321</f>
        <v>986998.7</v>
      </c>
      <c r="Q321" s="31" t="n">
        <v>0</v>
      </c>
      <c r="R321" s="21" t="n">
        <f aca="false">L321/I321</f>
        <v>1770.41267705943</v>
      </c>
      <c r="S321" s="21" t="n">
        <f aca="false">R321</f>
        <v>1770.41267705943</v>
      </c>
      <c r="T321" s="42" t="n">
        <v>42369</v>
      </c>
    </row>
    <row r="322" s="63" customFormat="true" ht="14.35" hidden="false" customHeight="false" outlineLevel="0" collapsed="false">
      <c r="A322" s="38" t="s">
        <v>564</v>
      </c>
      <c r="B322" s="64" t="s">
        <v>565</v>
      </c>
      <c r="C322" s="17" t="n">
        <v>1963</v>
      </c>
      <c r="D322" s="17" t="n">
        <v>2007</v>
      </c>
      <c r="E322" s="40" t="s">
        <v>45</v>
      </c>
      <c r="F322" s="17" t="n">
        <v>5</v>
      </c>
      <c r="G322" s="17" t="n">
        <v>3</v>
      </c>
      <c r="H322" s="21" t="n">
        <v>2481.1</v>
      </c>
      <c r="I322" s="21" t="n">
        <v>2323.3</v>
      </c>
      <c r="J322" s="21" t="n">
        <v>2323.3</v>
      </c>
      <c r="K322" s="26" t="n">
        <v>144</v>
      </c>
      <c r="L322" s="31" t="n">
        <f aca="false">'Приложение 2'!C322</f>
        <v>4641333.78</v>
      </c>
      <c r="M322" s="31" t="n">
        <v>0</v>
      </c>
      <c r="N322" s="31" t="n">
        <v>2924213.74</v>
      </c>
      <c r="O322" s="31" t="n">
        <v>0</v>
      </c>
      <c r="P322" s="21" t="n">
        <f aca="false">L322-N322</f>
        <v>1717120.04</v>
      </c>
      <c r="Q322" s="31" t="n">
        <v>0</v>
      </c>
      <c r="R322" s="21" t="n">
        <f aca="false">L322/I322</f>
        <v>1997.73330176904</v>
      </c>
      <c r="S322" s="21" t="n">
        <f aca="false">R322</f>
        <v>1997.73330176904</v>
      </c>
      <c r="T322" s="42" t="s">
        <v>477</v>
      </c>
    </row>
    <row r="323" s="63" customFormat="true" ht="14.35" hidden="false" customHeight="false" outlineLevel="0" collapsed="false">
      <c r="A323" s="38" t="s">
        <v>566</v>
      </c>
      <c r="B323" s="70" t="s">
        <v>209</v>
      </c>
      <c r="C323" s="17" t="n">
        <v>1964</v>
      </c>
      <c r="D323" s="17" t="n">
        <v>2007</v>
      </c>
      <c r="E323" s="40" t="s">
        <v>45</v>
      </c>
      <c r="F323" s="17" t="n">
        <v>4</v>
      </c>
      <c r="G323" s="17" t="n">
        <v>4</v>
      </c>
      <c r="H323" s="21" t="n">
        <v>2455.8</v>
      </c>
      <c r="I323" s="21" t="n">
        <v>2273.8</v>
      </c>
      <c r="J323" s="21" t="n">
        <v>1666.7</v>
      </c>
      <c r="K323" s="26" t="n">
        <v>162</v>
      </c>
      <c r="L323" s="31" t="n">
        <f aca="false">'Приложение 2'!C323</f>
        <v>1083111</v>
      </c>
      <c r="M323" s="31" t="n">
        <v>0</v>
      </c>
      <c r="N323" s="31" t="n">
        <v>598341.21</v>
      </c>
      <c r="O323" s="31" t="n">
        <v>0</v>
      </c>
      <c r="P323" s="21" t="n">
        <f aca="false">L323-N323</f>
        <v>484769.79</v>
      </c>
      <c r="Q323" s="31" t="n">
        <v>0</v>
      </c>
      <c r="R323" s="21" t="n">
        <f aca="false">L323/I323</f>
        <v>476.344005629343</v>
      </c>
      <c r="S323" s="21" t="n">
        <f aca="false">R323</f>
        <v>476.344005629343</v>
      </c>
      <c r="T323" s="42" t="n">
        <v>42369</v>
      </c>
    </row>
    <row r="324" s="63" customFormat="true" ht="14.35" hidden="false" customHeight="false" outlineLevel="0" collapsed="false">
      <c r="A324" s="38" t="s">
        <v>567</v>
      </c>
      <c r="B324" s="70" t="s">
        <v>568</v>
      </c>
      <c r="C324" s="17" t="n">
        <v>1959</v>
      </c>
      <c r="D324" s="17" t="n">
        <v>1959</v>
      </c>
      <c r="E324" s="40" t="s">
        <v>45</v>
      </c>
      <c r="F324" s="17" t="n">
        <v>3</v>
      </c>
      <c r="G324" s="17" t="n">
        <v>1</v>
      </c>
      <c r="H324" s="21" t="n">
        <v>712</v>
      </c>
      <c r="I324" s="21" t="n">
        <v>598.5</v>
      </c>
      <c r="J324" s="21" t="n">
        <v>598.5</v>
      </c>
      <c r="K324" s="26" t="n">
        <v>24</v>
      </c>
      <c r="L324" s="31" t="n">
        <f aca="false">'Приложение 2'!C324</f>
        <v>257129</v>
      </c>
      <c r="M324" s="31" t="n">
        <v>0</v>
      </c>
      <c r="N324" s="31" t="n">
        <v>87979.5</v>
      </c>
      <c r="O324" s="31" t="n">
        <v>0</v>
      </c>
      <c r="P324" s="21" t="n">
        <f aca="false">L324-N324</f>
        <v>169149.5</v>
      </c>
      <c r="Q324" s="31" t="n">
        <v>0</v>
      </c>
      <c r="R324" s="21" t="n">
        <f aca="false">L324/I324</f>
        <v>429.6223893066</v>
      </c>
      <c r="S324" s="21" t="n">
        <f aca="false">R324</f>
        <v>429.6223893066</v>
      </c>
      <c r="T324" s="42" t="n">
        <v>42369</v>
      </c>
    </row>
    <row r="325" s="63" customFormat="true" ht="14.35" hidden="false" customHeight="false" outlineLevel="0" collapsed="false">
      <c r="A325" s="38" t="s">
        <v>569</v>
      </c>
      <c r="B325" s="70" t="s">
        <v>570</v>
      </c>
      <c r="C325" s="17" t="n">
        <v>1962</v>
      </c>
      <c r="D325" s="17" t="n">
        <v>1962</v>
      </c>
      <c r="E325" s="40" t="s">
        <v>45</v>
      </c>
      <c r="F325" s="17" t="n">
        <v>4</v>
      </c>
      <c r="G325" s="17" t="n">
        <v>2</v>
      </c>
      <c r="H325" s="21" t="n">
        <v>1588.9</v>
      </c>
      <c r="I325" s="21" t="n">
        <v>1480.8</v>
      </c>
      <c r="J325" s="21" t="n">
        <v>1480.8</v>
      </c>
      <c r="K325" s="26" t="n">
        <v>96</v>
      </c>
      <c r="L325" s="31" t="n">
        <f aca="false">'Приложение 2'!C325</f>
        <v>2187763.92</v>
      </c>
      <c r="M325" s="31" t="n">
        <v>0</v>
      </c>
      <c r="N325" s="31" t="n">
        <v>1951298.54</v>
      </c>
      <c r="O325" s="31" t="n">
        <v>0</v>
      </c>
      <c r="P325" s="21" t="n">
        <f aca="false">L325-N325</f>
        <v>236465.38</v>
      </c>
      <c r="Q325" s="31" t="n">
        <v>0</v>
      </c>
      <c r="R325" s="21" t="n">
        <f aca="false">L325/I325</f>
        <v>1477.42025931929</v>
      </c>
      <c r="S325" s="21" t="n">
        <f aca="false">R325</f>
        <v>1477.42025931929</v>
      </c>
      <c r="T325" s="42" t="n">
        <v>42369</v>
      </c>
    </row>
    <row r="326" s="63" customFormat="true" ht="14.35" hidden="false" customHeight="false" outlineLevel="0" collapsed="false">
      <c r="A326" s="38" t="s">
        <v>571</v>
      </c>
      <c r="B326" s="70" t="s">
        <v>572</v>
      </c>
      <c r="C326" s="17" t="n">
        <v>1962</v>
      </c>
      <c r="D326" s="17" t="n">
        <v>2007</v>
      </c>
      <c r="E326" s="40" t="s">
        <v>45</v>
      </c>
      <c r="F326" s="17" t="n">
        <v>4</v>
      </c>
      <c r="G326" s="17" t="n">
        <v>2</v>
      </c>
      <c r="H326" s="21" t="n">
        <v>1565.3</v>
      </c>
      <c r="I326" s="21" t="n">
        <v>1456.7</v>
      </c>
      <c r="J326" s="21" t="n">
        <v>1456.7</v>
      </c>
      <c r="K326" s="26" t="n">
        <v>96</v>
      </c>
      <c r="L326" s="31" t="n">
        <f aca="false">'Приложение 2'!C326</f>
        <v>1501251.06</v>
      </c>
      <c r="M326" s="31" t="n">
        <v>0</v>
      </c>
      <c r="N326" s="31" t="n">
        <v>1367918.19</v>
      </c>
      <c r="O326" s="31" t="n">
        <v>0</v>
      </c>
      <c r="P326" s="21" t="n">
        <f aca="false">L326-N326</f>
        <v>133332.87</v>
      </c>
      <c r="Q326" s="31" t="n">
        <v>0</v>
      </c>
      <c r="R326" s="21" t="n">
        <f aca="false">L326/I326</f>
        <v>1030.5835518638</v>
      </c>
      <c r="S326" s="21" t="n">
        <f aca="false">R326</f>
        <v>1030.5835518638</v>
      </c>
      <c r="T326" s="42" t="n">
        <v>42369</v>
      </c>
    </row>
    <row r="327" s="63" customFormat="true" ht="14.35" hidden="false" customHeight="false" outlineLevel="0" collapsed="false">
      <c r="A327" s="38" t="s">
        <v>573</v>
      </c>
      <c r="B327" s="70" t="s">
        <v>574</v>
      </c>
      <c r="C327" s="17" t="n">
        <v>1961</v>
      </c>
      <c r="D327" s="17" t="n">
        <v>2007</v>
      </c>
      <c r="E327" s="40" t="s">
        <v>45</v>
      </c>
      <c r="F327" s="17" t="n">
        <v>4</v>
      </c>
      <c r="G327" s="17" t="n">
        <v>2</v>
      </c>
      <c r="H327" s="21" t="n">
        <v>1589.4</v>
      </c>
      <c r="I327" s="21" t="n">
        <v>1488.8</v>
      </c>
      <c r="J327" s="21" t="n">
        <v>1488.8</v>
      </c>
      <c r="K327" s="26" t="n">
        <v>96</v>
      </c>
      <c r="L327" s="31" t="n">
        <f aca="false">'Приложение 2'!C327</f>
        <v>1078526</v>
      </c>
      <c r="M327" s="31" t="n">
        <v>0</v>
      </c>
      <c r="N327" s="31" t="n">
        <v>832613.03</v>
      </c>
      <c r="O327" s="31" t="n">
        <v>0</v>
      </c>
      <c r="P327" s="21" t="n">
        <f aca="false">L327-N327</f>
        <v>245912.97</v>
      </c>
      <c r="Q327" s="31" t="n">
        <v>0</v>
      </c>
      <c r="R327" s="21" t="n">
        <f aca="false">L327/I327</f>
        <v>724.426383664697</v>
      </c>
      <c r="S327" s="21" t="n">
        <f aca="false">R327</f>
        <v>724.426383664697</v>
      </c>
      <c r="T327" s="42" t="n">
        <v>42369</v>
      </c>
    </row>
    <row r="328" s="63" customFormat="true" ht="14.35" hidden="false" customHeight="false" outlineLevel="0" collapsed="false">
      <c r="A328" s="38" t="s">
        <v>575</v>
      </c>
      <c r="B328" s="70" t="s">
        <v>576</v>
      </c>
      <c r="C328" s="17" t="n">
        <v>1965</v>
      </c>
      <c r="D328" s="17" t="n">
        <v>2009</v>
      </c>
      <c r="E328" s="40" t="s">
        <v>45</v>
      </c>
      <c r="F328" s="17" t="n">
        <v>3</v>
      </c>
      <c r="G328" s="17" t="n">
        <v>3</v>
      </c>
      <c r="H328" s="21" t="n">
        <v>1667.4</v>
      </c>
      <c r="I328" s="21" t="n">
        <v>1537.1</v>
      </c>
      <c r="J328" s="21" t="n">
        <v>1537.1</v>
      </c>
      <c r="K328" s="26" t="n">
        <v>105</v>
      </c>
      <c r="L328" s="31" t="n">
        <f aca="false">'Приложение 2'!C328</f>
        <v>313256.53</v>
      </c>
      <c r="M328" s="31" t="n">
        <v>0</v>
      </c>
      <c r="N328" s="31" t="n">
        <v>137140.07</v>
      </c>
      <c r="O328" s="31" t="n">
        <v>0</v>
      </c>
      <c r="P328" s="21" t="n">
        <f aca="false">L328-N328</f>
        <v>176116.46</v>
      </c>
      <c r="Q328" s="31" t="n">
        <v>0</v>
      </c>
      <c r="R328" s="21" t="n">
        <f aca="false">L328/I328</f>
        <v>203.79710493787</v>
      </c>
      <c r="S328" s="21" t="n">
        <f aca="false">R328</f>
        <v>203.79710493787</v>
      </c>
      <c r="T328" s="42" t="s">
        <v>477</v>
      </c>
    </row>
    <row r="329" s="63" customFormat="true" ht="14.35" hidden="false" customHeight="false" outlineLevel="0" collapsed="false">
      <c r="A329" s="38" t="s">
        <v>577</v>
      </c>
      <c r="B329" s="64" t="s">
        <v>578</v>
      </c>
      <c r="C329" s="17" t="n">
        <v>1958</v>
      </c>
      <c r="D329" s="17" t="n">
        <v>2007</v>
      </c>
      <c r="E329" s="40" t="s">
        <v>45</v>
      </c>
      <c r="F329" s="17" t="n">
        <v>2</v>
      </c>
      <c r="G329" s="17" t="n">
        <v>2</v>
      </c>
      <c r="H329" s="21" t="n">
        <v>1457.2</v>
      </c>
      <c r="I329" s="21" t="n">
        <v>1335.9</v>
      </c>
      <c r="J329" s="21" t="n">
        <v>1335.9</v>
      </c>
      <c r="K329" s="26" t="n">
        <v>96</v>
      </c>
      <c r="L329" s="31" t="n">
        <f aca="false">'Приложение 2'!C329</f>
        <v>1132702</v>
      </c>
      <c r="M329" s="31" t="n">
        <v>0</v>
      </c>
      <c r="N329" s="31" t="n">
        <v>1013903.84</v>
      </c>
      <c r="O329" s="31" t="n">
        <v>0</v>
      </c>
      <c r="P329" s="21" t="n">
        <f aca="false">L329-N329</f>
        <v>118798.16</v>
      </c>
      <c r="Q329" s="31" t="n">
        <v>0</v>
      </c>
      <c r="R329" s="21" t="n">
        <f aca="false">L329/I329</f>
        <v>847.894303465828</v>
      </c>
      <c r="S329" s="21" t="n">
        <f aca="false">R329</f>
        <v>847.894303465828</v>
      </c>
      <c r="T329" s="42" t="n">
        <v>42369</v>
      </c>
    </row>
    <row r="330" s="63" customFormat="true" ht="14.35" hidden="false" customHeight="false" outlineLevel="0" collapsed="false">
      <c r="A330" s="38" t="s">
        <v>579</v>
      </c>
      <c r="B330" s="70" t="s">
        <v>580</v>
      </c>
      <c r="C330" s="17" t="n">
        <v>1979</v>
      </c>
      <c r="D330" s="17" t="n">
        <v>2007</v>
      </c>
      <c r="E330" s="40" t="s">
        <v>50</v>
      </c>
      <c r="F330" s="17" t="n">
        <v>5</v>
      </c>
      <c r="G330" s="17" t="n">
        <v>8</v>
      </c>
      <c r="H330" s="21" t="n">
        <v>6422.6</v>
      </c>
      <c r="I330" s="21" t="n">
        <v>5794.8</v>
      </c>
      <c r="J330" s="21" t="n">
        <v>5794.8</v>
      </c>
      <c r="K330" s="26" t="n">
        <v>357</v>
      </c>
      <c r="L330" s="31" t="n">
        <f aca="false">'Приложение 2'!C330</f>
        <v>2726678</v>
      </c>
      <c r="M330" s="31" t="n">
        <v>0</v>
      </c>
      <c r="N330" s="31" t="n">
        <v>2186059.77</v>
      </c>
      <c r="O330" s="31" t="n">
        <v>0</v>
      </c>
      <c r="P330" s="21" t="n">
        <f aca="false">L330-N330</f>
        <v>540618.23</v>
      </c>
      <c r="Q330" s="31" t="n">
        <v>0</v>
      </c>
      <c r="R330" s="21" t="n">
        <f aca="false">L330/I330</f>
        <v>470.538758887278</v>
      </c>
      <c r="S330" s="21" t="n">
        <f aca="false">R330</f>
        <v>470.538758887278</v>
      </c>
      <c r="T330" s="42" t="n">
        <v>42369</v>
      </c>
    </row>
    <row r="331" s="63" customFormat="true" ht="14.35" hidden="false" customHeight="false" outlineLevel="0" collapsed="false">
      <c r="A331" s="38" t="s">
        <v>581</v>
      </c>
      <c r="B331" s="70" t="s">
        <v>582</v>
      </c>
      <c r="C331" s="17" t="n">
        <v>1980</v>
      </c>
      <c r="D331" s="17" t="n">
        <v>2007</v>
      </c>
      <c r="E331" s="40" t="s">
        <v>50</v>
      </c>
      <c r="F331" s="17" t="n">
        <v>5</v>
      </c>
      <c r="G331" s="17" t="n">
        <v>6</v>
      </c>
      <c r="H331" s="21" t="n">
        <v>4771</v>
      </c>
      <c r="I331" s="21" t="n">
        <v>4256.6</v>
      </c>
      <c r="J331" s="21" t="n">
        <v>4256.6</v>
      </c>
      <c r="K331" s="26" t="n">
        <v>237</v>
      </c>
      <c r="L331" s="31" t="n">
        <f aca="false">'Приложение 2'!C331</f>
        <v>3288997.99</v>
      </c>
      <c r="M331" s="31" t="n">
        <v>0</v>
      </c>
      <c r="N331" s="31" t="n">
        <v>2492216.94</v>
      </c>
      <c r="O331" s="31" t="n">
        <v>0</v>
      </c>
      <c r="P331" s="21" t="n">
        <f aca="false">L331-N331</f>
        <v>796781.05</v>
      </c>
      <c r="Q331" s="31" t="n">
        <v>0</v>
      </c>
      <c r="R331" s="21" t="n">
        <f aca="false">L331/I331</f>
        <v>772.681950382935</v>
      </c>
      <c r="S331" s="21" t="n">
        <f aca="false">R331</f>
        <v>772.681950382935</v>
      </c>
      <c r="T331" s="42" t="n">
        <v>42369</v>
      </c>
    </row>
    <row r="332" s="63" customFormat="true" ht="14.35" hidden="false" customHeight="false" outlineLevel="0" collapsed="false">
      <c r="A332" s="38" t="s">
        <v>583</v>
      </c>
      <c r="B332" s="70" t="s">
        <v>584</v>
      </c>
      <c r="C332" s="17" t="n">
        <v>1980</v>
      </c>
      <c r="D332" s="17" t="n">
        <v>2007</v>
      </c>
      <c r="E332" s="40" t="s">
        <v>50</v>
      </c>
      <c r="F332" s="17" t="n">
        <v>5</v>
      </c>
      <c r="G332" s="17" t="n">
        <v>6</v>
      </c>
      <c r="H332" s="21" t="n">
        <v>4875.4</v>
      </c>
      <c r="I332" s="21" t="n">
        <v>4416.6</v>
      </c>
      <c r="J332" s="21" t="n">
        <v>4416.6</v>
      </c>
      <c r="K332" s="26" t="n">
        <v>270</v>
      </c>
      <c r="L332" s="31" t="n">
        <f aca="false">'Приложение 2'!C332</f>
        <v>3051556</v>
      </c>
      <c r="M332" s="31" t="n">
        <v>0</v>
      </c>
      <c r="N332" s="31" t="n">
        <v>2648206.13</v>
      </c>
      <c r="O332" s="31" t="n">
        <v>0</v>
      </c>
      <c r="P332" s="21" t="n">
        <f aca="false">L332-N332</f>
        <v>403349.87</v>
      </c>
      <c r="Q332" s="31" t="n">
        <v>0</v>
      </c>
      <c r="R332" s="21" t="n">
        <f aca="false">L332/I332</f>
        <v>690.928768736132</v>
      </c>
      <c r="S332" s="21" t="n">
        <f aca="false">R332</f>
        <v>690.928768736132</v>
      </c>
      <c r="T332" s="42" t="n">
        <v>42369</v>
      </c>
    </row>
    <row r="333" s="63" customFormat="true" ht="14.35" hidden="false" customHeight="false" outlineLevel="0" collapsed="false">
      <c r="A333" s="38" t="s">
        <v>585</v>
      </c>
      <c r="B333" s="70" t="s">
        <v>586</v>
      </c>
      <c r="C333" s="17" t="n">
        <v>1969</v>
      </c>
      <c r="D333" s="17" t="n">
        <v>2007</v>
      </c>
      <c r="E333" s="40" t="s">
        <v>45</v>
      </c>
      <c r="F333" s="17" t="n">
        <v>4</v>
      </c>
      <c r="G333" s="17" t="n">
        <v>4</v>
      </c>
      <c r="H333" s="21" t="n">
        <v>2784.4</v>
      </c>
      <c r="I333" s="21" t="n">
        <v>2545.6</v>
      </c>
      <c r="J333" s="21" t="n">
        <v>2545.6</v>
      </c>
      <c r="K333" s="26" t="n">
        <v>192</v>
      </c>
      <c r="L333" s="31" t="n">
        <f aca="false">'Приложение 2'!C333</f>
        <v>1373027</v>
      </c>
      <c r="M333" s="31" t="n">
        <v>0</v>
      </c>
      <c r="N333" s="31" t="n">
        <v>876961.05</v>
      </c>
      <c r="O333" s="31" t="n">
        <v>0</v>
      </c>
      <c r="P333" s="21" t="n">
        <f aca="false">L333-N333</f>
        <v>496065.95</v>
      </c>
      <c r="Q333" s="31" t="n">
        <v>0</v>
      </c>
      <c r="R333" s="21" t="n">
        <f aca="false">L333/I333</f>
        <v>539.372642991829</v>
      </c>
      <c r="S333" s="21" t="n">
        <f aca="false">R333</f>
        <v>539.372642991829</v>
      </c>
      <c r="T333" s="42" t="n">
        <v>42369</v>
      </c>
    </row>
    <row r="334" s="63" customFormat="true" ht="14.35" hidden="false" customHeight="false" outlineLevel="0" collapsed="false">
      <c r="A334" s="38" t="s">
        <v>587</v>
      </c>
      <c r="B334" s="64" t="s">
        <v>588</v>
      </c>
      <c r="C334" s="17" t="n">
        <v>1968</v>
      </c>
      <c r="D334" s="17" t="n">
        <v>2007</v>
      </c>
      <c r="E334" s="40" t="s">
        <v>45</v>
      </c>
      <c r="F334" s="17" t="n">
        <v>4</v>
      </c>
      <c r="G334" s="17" t="n">
        <v>4</v>
      </c>
      <c r="H334" s="21" t="n">
        <v>2772.8</v>
      </c>
      <c r="I334" s="21" t="n">
        <v>2554.6</v>
      </c>
      <c r="J334" s="21" t="n">
        <v>2554.6</v>
      </c>
      <c r="K334" s="26" t="n">
        <v>192</v>
      </c>
      <c r="L334" s="31" t="n">
        <f aca="false">'Приложение 2'!C334</f>
        <v>1237504</v>
      </c>
      <c r="M334" s="31" t="n">
        <v>0</v>
      </c>
      <c r="N334" s="31" t="n">
        <v>669745.24</v>
      </c>
      <c r="O334" s="31" t="n">
        <v>0</v>
      </c>
      <c r="P334" s="21" t="n">
        <f aca="false">L334-N334</f>
        <v>567758.76</v>
      </c>
      <c r="Q334" s="31" t="n">
        <v>0</v>
      </c>
      <c r="R334" s="21" t="n">
        <f aca="false">L334/I334</f>
        <v>484.421827291944</v>
      </c>
      <c r="S334" s="21" t="n">
        <f aca="false">R334</f>
        <v>484.421827291944</v>
      </c>
      <c r="T334" s="42" t="n">
        <v>42369</v>
      </c>
    </row>
    <row r="335" s="63" customFormat="true" ht="14.35" hidden="false" customHeight="false" outlineLevel="0" collapsed="false">
      <c r="A335" s="38" t="s">
        <v>589</v>
      </c>
      <c r="B335" s="70" t="s">
        <v>590</v>
      </c>
      <c r="C335" s="17" t="n">
        <v>1964</v>
      </c>
      <c r="D335" s="17" t="n">
        <v>2007</v>
      </c>
      <c r="E335" s="40" t="s">
        <v>45</v>
      </c>
      <c r="F335" s="17" t="n">
        <v>4</v>
      </c>
      <c r="G335" s="17" t="n">
        <v>2</v>
      </c>
      <c r="H335" s="21" t="n">
        <v>1291.7</v>
      </c>
      <c r="I335" s="21" t="n">
        <v>1181.9</v>
      </c>
      <c r="J335" s="21" t="n">
        <v>1181.9</v>
      </c>
      <c r="K335" s="26" t="n">
        <v>90</v>
      </c>
      <c r="L335" s="31" t="n">
        <f aca="false">'Приложение 2'!C335</f>
        <v>1424990</v>
      </c>
      <c r="M335" s="31" t="n">
        <v>0</v>
      </c>
      <c r="N335" s="31" t="n">
        <v>1257352.79</v>
      </c>
      <c r="O335" s="31" t="n">
        <v>0</v>
      </c>
      <c r="P335" s="21" t="n">
        <f aca="false">L335-N335</f>
        <v>167637.21</v>
      </c>
      <c r="Q335" s="31" t="n">
        <v>0</v>
      </c>
      <c r="R335" s="21" t="n">
        <f aca="false">L335/I335</f>
        <v>1205.6772992639</v>
      </c>
      <c r="S335" s="21" t="n">
        <f aca="false">R335</f>
        <v>1205.6772992639</v>
      </c>
      <c r="T335" s="42" t="n">
        <v>42369</v>
      </c>
    </row>
    <row r="336" s="63" customFormat="true" ht="14.35" hidden="false" customHeight="false" outlineLevel="0" collapsed="false">
      <c r="A336" s="38" t="s">
        <v>591</v>
      </c>
      <c r="B336" s="64" t="s">
        <v>592</v>
      </c>
      <c r="C336" s="17" t="n">
        <v>1961</v>
      </c>
      <c r="D336" s="17" t="n">
        <v>1961</v>
      </c>
      <c r="E336" s="40" t="s">
        <v>45</v>
      </c>
      <c r="F336" s="17" t="n">
        <v>4</v>
      </c>
      <c r="G336" s="17" t="n">
        <v>2</v>
      </c>
      <c r="H336" s="21" t="n">
        <v>1682.9</v>
      </c>
      <c r="I336" s="21" t="n">
        <v>1574.9</v>
      </c>
      <c r="J336" s="21" t="n">
        <v>1574.9</v>
      </c>
      <c r="K336" s="26" t="n">
        <v>96</v>
      </c>
      <c r="L336" s="31" t="n">
        <f aca="false">'Приложение 2'!C336</f>
        <v>3267694.4</v>
      </c>
      <c r="M336" s="31" t="n">
        <v>0</v>
      </c>
      <c r="N336" s="31" t="n">
        <v>1476682</v>
      </c>
      <c r="O336" s="31" t="n">
        <v>0</v>
      </c>
      <c r="P336" s="21" t="n">
        <f aca="false">L336-N336</f>
        <v>1791012.4</v>
      </c>
      <c r="Q336" s="31" t="n">
        <v>0</v>
      </c>
      <c r="R336" s="21" t="n">
        <f aca="false">L336/I336</f>
        <v>2074.85834021208</v>
      </c>
      <c r="S336" s="21" t="n">
        <f aca="false">R336</f>
        <v>2074.85834021208</v>
      </c>
      <c r="T336" s="38" t="s">
        <v>477</v>
      </c>
    </row>
    <row r="337" s="63" customFormat="true" ht="14.35" hidden="false" customHeight="false" outlineLevel="0" collapsed="false">
      <c r="A337" s="38" t="s">
        <v>593</v>
      </c>
      <c r="B337" s="64" t="s">
        <v>594</v>
      </c>
      <c r="C337" s="17" t="n">
        <v>1960</v>
      </c>
      <c r="D337" s="17" t="n">
        <v>2007</v>
      </c>
      <c r="E337" s="40" t="s">
        <v>45</v>
      </c>
      <c r="F337" s="17" t="n">
        <v>4</v>
      </c>
      <c r="G337" s="17" t="n">
        <v>4</v>
      </c>
      <c r="H337" s="21" t="n">
        <v>1657.5</v>
      </c>
      <c r="I337" s="21" t="n">
        <v>1521.6</v>
      </c>
      <c r="J337" s="21" t="n">
        <v>1521.6</v>
      </c>
      <c r="K337" s="26" t="n">
        <v>96</v>
      </c>
      <c r="L337" s="31" t="n">
        <f aca="false">'Приложение 2'!C337</f>
        <v>3742825.81</v>
      </c>
      <c r="M337" s="31" t="n">
        <v>0</v>
      </c>
      <c r="N337" s="31" t="n">
        <v>1135610.86</v>
      </c>
      <c r="O337" s="31" t="n">
        <v>0</v>
      </c>
      <c r="P337" s="21" t="n">
        <f aca="false">L337-N337</f>
        <v>2607214.95</v>
      </c>
      <c r="Q337" s="31" t="n">
        <v>0</v>
      </c>
      <c r="R337" s="21" t="n">
        <f aca="false">L337/I337</f>
        <v>2459.79614221872</v>
      </c>
      <c r="S337" s="21" t="n">
        <f aca="false">R337</f>
        <v>2459.79614221872</v>
      </c>
      <c r="T337" s="38" t="s">
        <v>477</v>
      </c>
    </row>
    <row r="338" s="63" customFormat="true" ht="14.35" hidden="false" customHeight="false" outlineLevel="0" collapsed="false">
      <c r="A338" s="38" t="s">
        <v>595</v>
      </c>
      <c r="B338" s="70" t="s">
        <v>596</v>
      </c>
      <c r="C338" s="17" t="n">
        <v>1960</v>
      </c>
      <c r="D338" s="17" t="n">
        <v>2007</v>
      </c>
      <c r="E338" s="40" t="s">
        <v>45</v>
      </c>
      <c r="F338" s="17" t="n">
        <v>3</v>
      </c>
      <c r="G338" s="17" t="n">
        <v>2</v>
      </c>
      <c r="H338" s="21" t="n">
        <v>828.9</v>
      </c>
      <c r="I338" s="21" t="n">
        <v>710.8</v>
      </c>
      <c r="J338" s="21" t="n">
        <v>710.8</v>
      </c>
      <c r="K338" s="26" t="n">
        <v>36</v>
      </c>
      <c r="L338" s="31" t="n">
        <f aca="false">'Приложение 2'!C338</f>
        <v>4146617</v>
      </c>
      <c r="M338" s="31" t="n">
        <v>0</v>
      </c>
      <c r="N338" s="31" t="n">
        <v>2216123.27</v>
      </c>
      <c r="O338" s="31" t="n">
        <v>0</v>
      </c>
      <c r="P338" s="21" t="n">
        <f aca="false">L338-N338</f>
        <v>1930493.73</v>
      </c>
      <c r="Q338" s="31" t="n">
        <v>0</v>
      </c>
      <c r="R338" s="21" t="n">
        <f aca="false">L338/I338</f>
        <v>5833.73241418121</v>
      </c>
      <c r="S338" s="21" t="n">
        <f aca="false">R338</f>
        <v>5833.73241418121</v>
      </c>
      <c r="T338" s="42" t="n">
        <v>42369</v>
      </c>
    </row>
    <row r="339" s="63" customFormat="true" ht="14.35" hidden="false" customHeight="false" outlineLevel="0" collapsed="false">
      <c r="A339" s="38" t="s">
        <v>597</v>
      </c>
      <c r="B339" s="70" t="s">
        <v>598</v>
      </c>
      <c r="C339" s="17" t="n">
        <v>1978</v>
      </c>
      <c r="D339" s="17" t="n">
        <v>2010</v>
      </c>
      <c r="E339" s="40" t="s">
        <v>50</v>
      </c>
      <c r="F339" s="17" t="n">
        <v>5</v>
      </c>
      <c r="G339" s="17" t="n">
        <v>8</v>
      </c>
      <c r="H339" s="21" t="n">
        <v>5987.6</v>
      </c>
      <c r="I339" s="21" t="n">
        <v>5380.1</v>
      </c>
      <c r="J339" s="21" t="n">
        <v>5380.1</v>
      </c>
      <c r="K339" s="26" t="n">
        <v>360</v>
      </c>
      <c r="L339" s="31" t="n">
        <f aca="false">'Приложение 2'!C339</f>
        <v>7404088</v>
      </c>
      <c r="M339" s="31" t="n">
        <v>0</v>
      </c>
      <c r="N339" s="31" t="n">
        <v>6337632.4</v>
      </c>
      <c r="O339" s="31" t="n">
        <v>0</v>
      </c>
      <c r="P339" s="21" t="n">
        <f aca="false">L339-N339</f>
        <v>1066455.6</v>
      </c>
      <c r="Q339" s="31" t="n">
        <v>0</v>
      </c>
      <c r="R339" s="21" t="n">
        <f aca="false">L339/I339</f>
        <v>1376.19895540975</v>
      </c>
      <c r="S339" s="21" t="n">
        <f aca="false">R339</f>
        <v>1376.19895540975</v>
      </c>
      <c r="T339" s="42" t="n">
        <v>42369</v>
      </c>
    </row>
    <row r="340" s="63" customFormat="true" ht="14.35" hidden="false" customHeight="false" outlineLevel="0" collapsed="false">
      <c r="A340" s="38" t="s">
        <v>599</v>
      </c>
      <c r="B340" s="70" t="s">
        <v>600</v>
      </c>
      <c r="C340" s="17" t="n">
        <v>1961</v>
      </c>
      <c r="D340" s="17" t="n">
        <v>1961</v>
      </c>
      <c r="E340" s="40" t="s">
        <v>45</v>
      </c>
      <c r="F340" s="17" t="n">
        <v>4</v>
      </c>
      <c r="G340" s="17" t="n">
        <v>2</v>
      </c>
      <c r="H340" s="21" t="n">
        <v>1567.6</v>
      </c>
      <c r="I340" s="21" t="n">
        <v>1307.7</v>
      </c>
      <c r="J340" s="21" t="n">
        <v>1307.7</v>
      </c>
      <c r="K340" s="26" t="n">
        <v>99</v>
      </c>
      <c r="L340" s="31" t="n">
        <f aca="false">'Приложение 2'!C340</f>
        <v>1035155</v>
      </c>
      <c r="M340" s="31" t="n">
        <v>0</v>
      </c>
      <c r="N340" s="31" t="n">
        <v>901685.84</v>
      </c>
      <c r="O340" s="31" t="n">
        <v>0</v>
      </c>
      <c r="P340" s="21" t="n">
        <f aca="false">L340-N340</f>
        <v>133469.16</v>
      </c>
      <c r="Q340" s="31" t="n">
        <v>0</v>
      </c>
      <c r="R340" s="21" t="n">
        <f aca="false">L340/I340</f>
        <v>791.584461267875</v>
      </c>
      <c r="S340" s="21" t="n">
        <f aca="false">R340</f>
        <v>791.584461267875</v>
      </c>
      <c r="T340" s="42" t="n">
        <v>42369</v>
      </c>
    </row>
    <row r="341" s="63" customFormat="true" ht="14.35" hidden="false" customHeight="false" outlineLevel="0" collapsed="false">
      <c r="A341" s="38" t="s">
        <v>601</v>
      </c>
      <c r="B341" s="64" t="s">
        <v>602</v>
      </c>
      <c r="C341" s="17" t="n">
        <v>1959</v>
      </c>
      <c r="D341" s="17" t="n">
        <v>1959</v>
      </c>
      <c r="E341" s="40" t="s">
        <v>45</v>
      </c>
      <c r="F341" s="17" t="n">
        <v>3</v>
      </c>
      <c r="G341" s="17" t="n">
        <v>2</v>
      </c>
      <c r="H341" s="21" t="n">
        <v>1204.8</v>
      </c>
      <c r="I341" s="21" t="n">
        <v>1138.6</v>
      </c>
      <c r="J341" s="21" t="n">
        <v>1138.6</v>
      </c>
      <c r="K341" s="26" t="n">
        <v>30</v>
      </c>
      <c r="L341" s="31" t="n">
        <f aca="false">'Приложение 2'!C341</f>
        <v>4281307</v>
      </c>
      <c r="M341" s="31" t="n">
        <v>0</v>
      </c>
      <c r="N341" s="31" t="n">
        <v>2378665.51</v>
      </c>
      <c r="O341" s="31" t="n">
        <v>0</v>
      </c>
      <c r="P341" s="21" t="n">
        <f aca="false">L341-N341</f>
        <v>1902641.49</v>
      </c>
      <c r="Q341" s="31" t="n">
        <v>0</v>
      </c>
      <c r="R341" s="21" t="n">
        <f aca="false">L341/I341</f>
        <v>3760.15018443703</v>
      </c>
      <c r="S341" s="21" t="n">
        <f aca="false">R341</f>
        <v>3760.15018443703</v>
      </c>
      <c r="T341" s="42" t="n">
        <v>42369</v>
      </c>
    </row>
    <row r="342" s="63" customFormat="true" ht="14.35" hidden="false" customHeight="false" outlineLevel="0" collapsed="false">
      <c r="A342" s="38" t="s">
        <v>603</v>
      </c>
      <c r="B342" s="64" t="s">
        <v>604</v>
      </c>
      <c r="C342" s="17" t="n">
        <v>1955</v>
      </c>
      <c r="D342" s="17" t="n">
        <v>1955</v>
      </c>
      <c r="E342" s="40" t="s">
        <v>45</v>
      </c>
      <c r="F342" s="17" t="n">
        <v>3</v>
      </c>
      <c r="G342" s="17" t="n">
        <v>2</v>
      </c>
      <c r="H342" s="21" t="n">
        <v>1308.4</v>
      </c>
      <c r="I342" s="21" t="n">
        <v>1235.3</v>
      </c>
      <c r="J342" s="21" t="n">
        <v>1235.3</v>
      </c>
      <c r="K342" s="26" t="n">
        <v>48</v>
      </c>
      <c r="L342" s="31" t="n">
        <f aca="false">'Приложение 2'!C342</f>
        <v>3208273</v>
      </c>
      <c r="M342" s="31" t="n">
        <v>0</v>
      </c>
      <c r="N342" s="31" t="n">
        <v>1888652.6</v>
      </c>
      <c r="O342" s="31" t="n">
        <v>0</v>
      </c>
      <c r="P342" s="21" t="n">
        <f aca="false">L342-N342</f>
        <v>1319620.4</v>
      </c>
      <c r="Q342" s="31" t="n">
        <v>0</v>
      </c>
      <c r="R342" s="21" t="n">
        <f aca="false">L342/I342</f>
        <v>2597.16101351898</v>
      </c>
      <c r="S342" s="21" t="n">
        <f aca="false">R342</f>
        <v>2597.16101351898</v>
      </c>
      <c r="T342" s="42" t="n">
        <v>42369</v>
      </c>
    </row>
    <row r="343" s="63" customFormat="true" ht="14.35" hidden="false" customHeight="false" outlineLevel="0" collapsed="false">
      <c r="A343" s="38" t="s">
        <v>605</v>
      </c>
      <c r="B343" s="64" t="s">
        <v>606</v>
      </c>
      <c r="C343" s="17" t="n">
        <v>1996</v>
      </c>
      <c r="D343" s="17" t="n">
        <v>1996</v>
      </c>
      <c r="E343" s="40" t="s">
        <v>50</v>
      </c>
      <c r="F343" s="17" t="n">
        <v>5</v>
      </c>
      <c r="G343" s="17" t="n">
        <v>6</v>
      </c>
      <c r="H343" s="21" t="n">
        <v>4651.2</v>
      </c>
      <c r="I343" s="21" t="n">
        <v>4193.7</v>
      </c>
      <c r="J343" s="21" t="n">
        <v>4193.7</v>
      </c>
      <c r="K343" s="26" t="n">
        <v>172</v>
      </c>
      <c r="L343" s="31" t="n">
        <f aca="false">'Приложение 2'!C343</f>
        <v>5371432</v>
      </c>
      <c r="M343" s="31" t="n">
        <v>0</v>
      </c>
      <c r="N343" s="31" t="n">
        <v>167328.63</v>
      </c>
      <c r="O343" s="31" t="n">
        <v>0</v>
      </c>
      <c r="P343" s="21" t="n">
        <v>5204103.37</v>
      </c>
      <c r="Q343" s="71" t="n">
        <v>0</v>
      </c>
      <c r="R343" s="21" t="n">
        <f aca="false">L343/I343</f>
        <v>1280.83363139948</v>
      </c>
      <c r="S343" s="21" t="n">
        <f aca="false">R343</f>
        <v>1280.83363139948</v>
      </c>
      <c r="T343" s="42" t="n">
        <v>42735</v>
      </c>
    </row>
    <row r="344" customFormat="false" ht="14.35" hidden="false" customHeight="false" outlineLevel="0" collapsed="false">
      <c r="A344" s="17" t="n">
        <v>9</v>
      </c>
      <c r="B344" s="39" t="s">
        <v>607</v>
      </c>
      <c r="C344" s="18" t="s">
        <v>31</v>
      </c>
      <c r="D344" s="18" t="s">
        <v>31</v>
      </c>
      <c r="E344" s="18" t="s">
        <v>31</v>
      </c>
      <c r="F344" s="18" t="s">
        <v>31</v>
      </c>
      <c r="G344" s="18" t="s">
        <v>31</v>
      </c>
      <c r="H344" s="21" t="n">
        <f aca="false">H345+H347+H349+H351</f>
        <v>2062.41</v>
      </c>
      <c r="I344" s="21" t="n">
        <f aca="false">I345+I347+I349+I351</f>
        <v>1772</v>
      </c>
      <c r="J344" s="21" t="n">
        <f aca="false">J345+J347+J349+J351</f>
        <v>1802.5</v>
      </c>
      <c r="K344" s="26" t="n">
        <f aca="false">K345+K347+K349+K351</f>
        <v>72</v>
      </c>
      <c r="L344" s="21" t="n">
        <f aca="false">L345+L347+L349+L351</f>
        <v>3685175.18</v>
      </c>
      <c r="M344" s="21" t="n">
        <f aca="false">M345+M347+M349+M351</f>
        <v>0</v>
      </c>
      <c r="N344" s="21" t="n">
        <f aca="false">N345+N347+N349+N351</f>
        <v>2297204.99</v>
      </c>
      <c r="O344" s="21" t="n">
        <f aca="false">O345+O347+O349+O351</f>
        <v>0</v>
      </c>
      <c r="P344" s="21" t="n">
        <f aca="false">P345+P347+P349+P351</f>
        <v>978000.28</v>
      </c>
      <c r="Q344" s="21" t="n">
        <f aca="false">Q345+Q347+Q349+Q351</f>
        <v>409969.91</v>
      </c>
      <c r="R344" s="21" t="s">
        <v>31</v>
      </c>
      <c r="S344" s="21" t="s">
        <v>31</v>
      </c>
      <c r="T344" s="17" t="s">
        <v>31</v>
      </c>
    </row>
    <row r="345" customFormat="false" ht="14.35" hidden="false" customHeight="false" outlineLevel="0" collapsed="false">
      <c r="A345" s="38" t="s">
        <v>608</v>
      </c>
      <c r="B345" s="37" t="s">
        <v>609</v>
      </c>
      <c r="C345" s="18" t="s">
        <v>31</v>
      </c>
      <c r="D345" s="18" t="s">
        <v>31</v>
      </c>
      <c r="E345" s="18" t="s">
        <v>31</v>
      </c>
      <c r="F345" s="18" t="s">
        <v>31</v>
      </c>
      <c r="G345" s="18" t="s">
        <v>31</v>
      </c>
      <c r="H345" s="21" t="n">
        <f aca="false">H346</f>
        <v>317.6</v>
      </c>
      <c r="I345" s="21" t="n">
        <f aca="false">I346</f>
        <v>304</v>
      </c>
      <c r="J345" s="53" t="n">
        <f aca="false">J346</f>
        <v>304</v>
      </c>
      <c r="K345" s="26" t="n">
        <f aca="false">K346</f>
        <v>12</v>
      </c>
      <c r="L345" s="21" t="n">
        <f aca="false">L346</f>
        <v>370000</v>
      </c>
      <c r="M345" s="21" t="n">
        <f aca="false">M346</f>
        <v>0</v>
      </c>
      <c r="N345" s="21" t="n">
        <f aca="false">N346</f>
        <v>224478.39</v>
      </c>
      <c r="O345" s="21" t="n">
        <f aca="false">O346</f>
        <v>0</v>
      </c>
      <c r="P345" s="21" t="n">
        <f aca="false">P346</f>
        <v>145521.61</v>
      </c>
      <c r="Q345" s="21" t="n">
        <f aca="false">Q346</f>
        <v>0</v>
      </c>
      <c r="R345" s="21" t="s">
        <v>31</v>
      </c>
      <c r="S345" s="21" t="s">
        <v>31</v>
      </c>
      <c r="T345" s="17" t="s">
        <v>31</v>
      </c>
    </row>
    <row r="346" customFormat="false" ht="14.35" hidden="false" customHeight="false" outlineLevel="0" collapsed="false">
      <c r="A346" s="38" t="s">
        <v>610</v>
      </c>
      <c r="B346" s="39" t="s">
        <v>611</v>
      </c>
      <c r="C346" s="17" t="n">
        <v>1987</v>
      </c>
      <c r="D346" s="17" t="n">
        <v>2007</v>
      </c>
      <c r="E346" s="40" t="s">
        <v>40</v>
      </c>
      <c r="F346" s="17" t="n">
        <v>2</v>
      </c>
      <c r="G346" s="17" t="n">
        <v>1</v>
      </c>
      <c r="H346" s="21" t="n">
        <v>317.6</v>
      </c>
      <c r="I346" s="21" t="n">
        <v>304</v>
      </c>
      <c r="J346" s="21" t="n">
        <v>304</v>
      </c>
      <c r="K346" s="26" t="n">
        <v>12</v>
      </c>
      <c r="L346" s="21" t="n">
        <f aca="false">'Приложение 2'!C346</f>
        <v>370000</v>
      </c>
      <c r="M346" s="59" t="n">
        <v>0</v>
      </c>
      <c r="N346" s="21" t="n">
        <v>224478.39</v>
      </c>
      <c r="O346" s="21" t="n">
        <v>0</v>
      </c>
      <c r="P346" s="21" t="n">
        <f aca="false">L346-N346</f>
        <v>145521.61</v>
      </c>
      <c r="Q346" s="21" t="n">
        <v>0</v>
      </c>
      <c r="R346" s="21" t="n">
        <f aca="false">L346/I346</f>
        <v>1217.10526315789</v>
      </c>
      <c r="S346" s="21" t="n">
        <f aca="false">R346</f>
        <v>1217.10526315789</v>
      </c>
      <c r="T346" s="42" t="n">
        <v>42369</v>
      </c>
    </row>
    <row r="347" customFormat="false" ht="14.35" hidden="false" customHeight="false" outlineLevel="0" collapsed="false">
      <c r="A347" s="38" t="s">
        <v>612</v>
      </c>
      <c r="B347" s="37" t="s">
        <v>613</v>
      </c>
      <c r="C347" s="18" t="s">
        <v>31</v>
      </c>
      <c r="D347" s="18" t="s">
        <v>31</v>
      </c>
      <c r="E347" s="18" t="s">
        <v>31</v>
      </c>
      <c r="F347" s="18" t="s">
        <v>31</v>
      </c>
      <c r="G347" s="18" t="s">
        <v>31</v>
      </c>
      <c r="H347" s="21" t="n">
        <f aca="false">SUM(H348:H348)</f>
        <v>470.04</v>
      </c>
      <c r="I347" s="21" t="n">
        <f aca="false">SUM(I348:I348)</f>
        <v>330</v>
      </c>
      <c r="J347" s="21" t="n">
        <f aca="false">SUM(J348:J348)</f>
        <v>330</v>
      </c>
      <c r="K347" s="26" t="n">
        <f aca="false">SUM(K348:K348)</f>
        <v>24</v>
      </c>
      <c r="L347" s="21" t="n">
        <f aca="false">SUM(L348:L348)</f>
        <v>1462506</v>
      </c>
      <c r="M347" s="21" t="n">
        <f aca="false">SUM(M348:M348)</f>
        <v>0</v>
      </c>
      <c r="N347" s="21" t="n">
        <f aca="false">SUM(N348:N348)</f>
        <v>1111068</v>
      </c>
      <c r="O347" s="21" t="n">
        <f aca="false">SUM(O348:O348)</f>
        <v>0</v>
      </c>
      <c r="P347" s="21" t="n">
        <f aca="false">SUM(P348:P348)</f>
        <v>351438</v>
      </c>
      <c r="Q347" s="21" t="n">
        <f aca="false">SUM(Q348:Q348)</f>
        <v>0</v>
      </c>
      <c r="R347" s="21" t="s">
        <v>31</v>
      </c>
      <c r="S347" s="21" t="s">
        <v>31</v>
      </c>
      <c r="T347" s="17" t="s">
        <v>31</v>
      </c>
    </row>
    <row r="348" customFormat="false" ht="14.35" hidden="false" customHeight="false" outlineLevel="0" collapsed="false">
      <c r="A348" s="38" t="s">
        <v>614</v>
      </c>
      <c r="B348" s="39" t="s">
        <v>615</v>
      </c>
      <c r="C348" s="17" t="n">
        <v>1975</v>
      </c>
      <c r="D348" s="17" t="n">
        <v>2010</v>
      </c>
      <c r="E348" s="40" t="s">
        <v>40</v>
      </c>
      <c r="F348" s="17" t="n">
        <v>2</v>
      </c>
      <c r="G348" s="17" t="n">
        <v>1</v>
      </c>
      <c r="H348" s="21" t="n">
        <v>470.04</v>
      </c>
      <c r="I348" s="21" t="n">
        <v>330</v>
      </c>
      <c r="J348" s="21" t="n">
        <v>330</v>
      </c>
      <c r="K348" s="26" t="n">
        <v>24</v>
      </c>
      <c r="L348" s="21" t="n">
        <f aca="false">'Приложение 2'!C348</f>
        <v>1462506</v>
      </c>
      <c r="M348" s="21" t="n">
        <v>0</v>
      </c>
      <c r="N348" s="21" t="n">
        <v>1111068</v>
      </c>
      <c r="O348" s="21" t="n">
        <v>0</v>
      </c>
      <c r="P348" s="21" t="n">
        <f aca="false">L348-N348</f>
        <v>351438</v>
      </c>
      <c r="Q348" s="21" t="n">
        <v>0</v>
      </c>
      <c r="R348" s="21" t="n">
        <f aca="false">L348/I348</f>
        <v>4431.83636363636</v>
      </c>
      <c r="S348" s="21" t="n">
        <f aca="false">L348/I348</f>
        <v>4431.83636363636</v>
      </c>
      <c r="T348" s="42" t="n">
        <v>42369</v>
      </c>
    </row>
    <row r="349" customFormat="false" ht="14.35" hidden="false" customHeight="false" outlineLevel="0" collapsed="false">
      <c r="A349" s="38" t="s">
        <v>616</v>
      </c>
      <c r="B349" s="37" t="s">
        <v>617</v>
      </c>
      <c r="C349" s="18" t="s">
        <v>31</v>
      </c>
      <c r="D349" s="18" t="s">
        <v>31</v>
      </c>
      <c r="E349" s="18" t="s">
        <v>31</v>
      </c>
      <c r="F349" s="18" t="s">
        <v>31</v>
      </c>
      <c r="G349" s="18" t="s">
        <v>31</v>
      </c>
      <c r="H349" s="21" t="n">
        <f aca="false">H350</f>
        <v>569.6</v>
      </c>
      <c r="I349" s="21" t="n">
        <f aca="false">I350</f>
        <v>510.3</v>
      </c>
      <c r="J349" s="21" t="n">
        <f aca="false">J350</f>
        <v>540.8</v>
      </c>
      <c r="K349" s="26" t="n">
        <f aca="false">K350</f>
        <v>12</v>
      </c>
      <c r="L349" s="21" t="n">
        <f aca="false">L350</f>
        <v>1302978</v>
      </c>
      <c r="M349" s="21" t="n">
        <f aca="false">M350</f>
        <v>0</v>
      </c>
      <c r="N349" s="21" t="n">
        <f aca="false">N350</f>
        <v>884011.93</v>
      </c>
      <c r="O349" s="21" t="n">
        <f aca="false">O350</f>
        <v>0</v>
      </c>
      <c r="P349" s="21" t="n">
        <f aca="false">P350</f>
        <v>418966.07</v>
      </c>
      <c r="Q349" s="21" t="n">
        <f aca="false">Q350</f>
        <v>0</v>
      </c>
      <c r="R349" s="21" t="s">
        <v>31</v>
      </c>
      <c r="S349" s="21" t="s">
        <v>31</v>
      </c>
      <c r="T349" s="17" t="s">
        <v>31</v>
      </c>
    </row>
    <row r="350" customFormat="false" ht="14.35" hidden="false" customHeight="false" outlineLevel="0" collapsed="false">
      <c r="A350" s="38" t="s">
        <v>618</v>
      </c>
      <c r="B350" s="39" t="s">
        <v>619</v>
      </c>
      <c r="C350" s="17" t="n">
        <v>1972</v>
      </c>
      <c r="D350" s="17" t="n">
        <v>2007</v>
      </c>
      <c r="E350" s="40" t="s">
        <v>40</v>
      </c>
      <c r="F350" s="17" t="n">
        <v>2</v>
      </c>
      <c r="G350" s="17" t="n">
        <v>3</v>
      </c>
      <c r="H350" s="21" t="n">
        <v>569.6</v>
      </c>
      <c r="I350" s="21" t="n">
        <v>510.3</v>
      </c>
      <c r="J350" s="21" t="n">
        <v>540.8</v>
      </c>
      <c r="K350" s="26" t="n">
        <v>12</v>
      </c>
      <c r="L350" s="21" t="n">
        <f aca="false">'Приложение 2'!C350</f>
        <v>1302978</v>
      </c>
      <c r="M350" s="21" t="n">
        <v>0</v>
      </c>
      <c r="N350" s="21" t="n">
        <v>884011.93</v>
      </c>
      <c r="O350" s="21" t="n">
        <v>0</v>
      </c>
      <c r="P350" s="21" t="n">
        <f aca="false">L350-N350</f>
        <v>418966.07</v>
      </c>
      <c r="Q350" s="21" t="n">
        <v>0</v>
      </c>
      <c r="R350" s="21" t="n">
        <f aca="false">L350/I350</f>
        <v>2553.3568489124</v>
      </c>
      <c r="S350" s="21" t="n">
        <f aca="false">L350/I350</f>
        <v>2553.3568489124</v>
      </c>
      <c r="T350" s="42" t="n">
        <v>42369</v>
      </c>
    </row>
    <row r="351" customFormat="false" ht="14.35" hidden="false" customHeight="false" outlineLevel="0" collapsed="false">
      <c r="A351" s="38" t="s">
        <v>620</v>
      </c>
      <c r="B351" s="37" t="s">
        <v>621</v>
      </c>
      <c r="C351" s="18" t="s">
        <v>31</v>
      </c>
      <c r="D351" s="18" t="s">
        <v>31</v>
      </c>
      <c r="E351" s="18" t="s">
        <v>31</v>
      </c>
      <c r="F351" s="18" t="s">
        <v>31</v>
      </c>
      <c r="G351" s="18" t="s">
        <v>31</v>
      </c>
      <c r="H351" s="21" t="n">
        <f aca="false">H352</f>
        <v>705.17</v>
      </c>
      <c r="I351" s="21" t="n">
        <f aca="false">I352</f>
        <v>627.7</v>
      </c>
      <c r="J351" s="21" t="n">
        <f aca="false">J352</f>
        <v>627.7</v>
      </c>
      <c r="K351" s="26" t="n">
        <f aca="false">K352</f>
        <v>24</v>
      </c>
      <c r="L351" s="21" t="n">
        <f aca="false">L352</f>
        <v>549691.18</v>
      </c>
      <c r="M351" s="21" t="n">
        <f aca="false">M352</f>
        <v>0</v>
      </c>
      <c r="N351" s="21" t="n">
        <f aca="false">N352</f>
        <v>77646.67</v>
      </c>
      <c r="O351" s="21" t="n">
        <f aca="false">O352</f>
        <v>0</v>
      </c>
      <c r="P351" s="21" t="n">
        <f aca="false">P352</f>
        <v>62074.6</v>
      </c>
      <c r="Q351" s="21" t="n">
        <f aca="false">Q352</f>
        <v>409969.91</v>
      </c>
      <c r="R351" s="21" t="s">
        <v>31</v>
      </c>
      <c r="S351" s="21" t="s">
        <v>31</v>
      </c>
      <c r="T351" s="17" t="s">
        <v>31</v>
      </c>
    </row>
    <row r="352" customFormat="false" ht="14.35" hidden="false" customHeight="false" outlineLevel="0" collapsed="false">
      <c r="A352" s="38" t="s">
        <v>622</v>
      </c>
      <c r="B352" s="39" t="s">
        <v>623</v>
      </c>
      <c r="C352" s="17" t="n">
        <v>1984</v>
      </c>
      <c r="D352" s="17" t="n">
        <v>1982</v>
      </c>
      <c r="E352" s="40" t="s">
        <v>40</v>
      </c>
      <c r="F352" s="17" t="n">
        <v>2</v>
      </c>
      <c r="G352" s="17" t="n">
        <v>2</v>
      </c>
      <c r="H352" s="21" t="n">
        <v>705.17</v>
      </c>
      <c r="I352" s="21" t="n">
        <v>627.7</v>
      </c>
      <c r="J352" s="21" t="n">
        <v>627.7</v>
      </c>
      <c r="K352" s="26" t="n">
        <v>24</v>
      </c>
      <c r="L352" s="21" t="n">
        <f aca="false">'Приложение 2'!C352</f>
        <v>549691.18</v>
      </c>
      <c r="M352" s="21" t="n">
        <v>0</v>
      </c>
      <c r="N352" s="21" t="n">
        <v>77646.67</v>
      </c>
      <c r="O352" s="21" t="n">
        <v>0</v>
      </c>
      <c r="P352" s="21" t="n">
        <f aca="false">L352-N352-Q352</f>
        <v>62074.6</v>
      </c>
      <c r="Q352" s="21" t="n">
        <v>409969.91</v>
      </c>
      <c r="R352" s="21" t="n">
        <f aca="false">L352/I352</f>
        <v>875.722765652382</v>
      </c>
      <c r="S352" s="21" t="n">
        <f aca="false">L352/I352</f>
        <v>875.722765652382</v>
      </c>
      <c r="T352" s="42" t="n">
        <v>42369</v>
      </c>
    </row>
    <row r="353" customFormat="false" ht="14.35" hidden="false" customHeight="false" outlineLevel="0" collapsed="false">
      <c r="A353" s="17" t="n">
        <v>10</v>
      </c>
      <c r="B353" s="39" t="s">
        <v>215</v>
      </c>
      <c r="C353" s="18" t="s">
        <v>31</v>
      </c>
      <c r="D353" s="18" t="s">
        <v>31</v>
      </c>
      <c r="E353" s="18" t="s">
        <v>31</v>
      </c>
      <c r="F353" s="18" t="s">
        <v>31</v>
      </c>
      <c r="G353" s="18" t="s">
        <v>31</v>
      </c>
      <c r="H353" s="21" t="n">
        <f aca="false">H354+H356+H358</f>
        <v>1916</v>
      </c>
      <c r="I353" s="21" t="n">
        <f aca="false">I354+I356+I358</f>
        <v>1730.6</v>
      </c>
      <c r="J353" s="53" t="n">
        <f aca="false">J354+J356+J358</f>
        <v>1602.3</v>
      </c>
      <c r="K353" s="26" t="n">
        <f aca="false">K354+K356+K358</f>
        <v>96</v>
      </c>
      <c r="L353" s="21" t="n">
        <f aca="false">L354+L356+L358</f>
        <v>5754782</v>
      </c>
      <c r="M353" s="21" t="n">
        <f aca="false">M354+M356+M358</f>
        <v>0</v>
      </c>
      <c r="N353" s="21" t="n">
        <f aca="false">N354+N356+N358</f>
        <v>3223849.58</v>
      </c>
      <c r="O353" s="21" t="n">
        <f aca="false">O354+O356+O358</f>
        <v>579600</v>
      </c>
      <c r="P353" s="21" t="n">
        <f aca="false">P354+P356+P358</f>
        <v>1951332.42</v>
      </c>
      <c r="Q353" s="21" t="n">
        <f aca="false">Q354+Q356+Q358</f>
        <v>0</v>
      </c>
      <c r="R353" s="21" t="s">
        <v>31</v>
      </c>
      <c r="S353" s="21" t="s">
        <v>31</v>
      </c>
      <c r="T353" s="17" t="s">
        <v>31</v>
      </c>
    </row>
    <row r="354" customFormat="false" ht="14.35" hidden="false" customHeight="false" outlineLevel="0" collapsed="false">
      <c r="A354" s="38" t="s">
        <v>624</v>
      </c>
      <c r="B354" s="37" t="s">
        <v>625</v>
      </c>
      <c r="C354" s="18" t="s">
        <v>31</v>
      </c>
      <c r="D354" s="18" t="s">
        <v>31</v>
      </c>
      <c r="E354" s="18" t="s">
        <v>31</v>
      </c>
      <c r="F354" s="18" t="s">
        <v>31</v>
      </c>
      <c r="G354" s="18" t="s">
        <v>31</v>
      </c>
      <c r="H354" s="21" t="n">
        <f aca="false">SUM(H355:H355)</f>
        <v>804.7</v>
      </c>
      <c r="I354" s="21" t="n">
        <f aca="false">SUM(I355:I355)</f>
        <v>719.8</v>
      </c>
      <c r="J354" s="53" t="n">
        <f aca="false">SUM(J355:J355)</f>
        <v>719.8</v>
      </c>
      <c r="K354" s="26" t="n">
        <f aca="false">SUM(K355:K355)</f>
        <v>36</v>
      </c>
      <c r="L354" s="21" t="n">
        <f aca="false">SUM(L355:L355)</f>
        <v>2441544</v>
      </c>
      <c r="M354" s="21" t="n">
        <f aca="false">SUM(M355:M355)</f>
        <v>0</v>
      </c>
      <c r="N354" s="21" t="n">
        <f aca="false">SUM(N355:N355)</f>
        <v>919488.57</v>
      </c>
      <c r="O354" s="21" t="n">
        <f aca="false">SUM(O355:O355)</f>
        <v>579600</v>
      </c>
      <c r="P354" s="21" t="n">
        <f aca="false">SUM(P355:P355)</f>
        <v>942455.43</v>
      </c>
      <c r="Q354" s="21" t="n">
        <f aca="false">SUM(Q355:Q355)</f>
        <v>0</v>
      </c>
      <c r="R354" s="21" t="s">
        <v>31</v>
      </c>
      <c r="S354" s="21" t="s">
        <v>31</v>
      </c>
      <c r="T354" s="17" t="s">
        <v>31</v>
      </c>
    </row>
    <row r="355" customFormat="false" ht="14.35" hidden="false" customHeight="false" outlineLevel="0" collapsed="false">
      <c r="A355" s="38" t="s">
        <v>626</v>
      </c>
      <c r="B355" s="39" t="s">
        <v>627</v>
      </c>
      <c r="C355" s="17" t="n">
        <v>1989</v>
      </c>
      <c r="D355" s="17" t="n">
        <v>2012</v>
      </c>
      <c r="E355" s="40" t="s">
        <v>40</v>
      </c>
      <c r="F355" s="17" t="n">
        <v>2</v>
      </c>
      <c r="G355" s="17" t="n">
        <v>3</v>
      </c>
      <c r="H355" s="21" t="n">
        <v>804.7</v>
      </c>
      <c r="I355" s="21" t="n">
        <v>719.8</v>
      </c>
      <c r="J355" s="21" t="n">
        <v>719.8</v>
      </c>
      <c r="K355" s="26" t="n">
        <v>36</v>
      </c>
      <c r="L355" s="21" t="n">
        <f aca="false">'Приложение 2'!C355</f>
        <v>2441544</v>
      </c>
      <c r="M355" s="21" t="n">
        <v>0</v>
      </c>
      <c r="N355" s="21" t="n">
        <v>919488.57</v>
      </c>
      <c r="O355" s="21" t="n">
        <f aca="false">L355-N355-P355</f>
        <v>579600</v>
      </c>
      <c r="P355" s="21" t="n">
        <v>942455.43</v>
      </c>
      <c r="Q355" s="21" t="n">
        <v>0</v>
      </c>
      <c r="R355" s="21" t="n">
        <f aca="false">L355/I355</f>
        <v>3391.97554876355</v>
      </c>
      <c r="S355" s="21" t="n">
        <f aca="false">L355/I355</f>
        <v>3391.97554876355</v>
      </c>
      <c r="T355" s="42" t="n">
        <v>42369</v>
      </c>
    </row>
    <row r="356" customFormat="false" ht="14.35" hidden="false" customHeight="false" outlineLevel="0" collapsed="false">
      <c r="A356" s="38" t="s">
        <v>628</v>
      </c>
      <c r="B356" s="37" t="s">
        <v>217</v>
      </c>
      <c r="C356" s="18" t="s">
        <v>31</v>
      </c>
      <c r="D356" s="18" t="s">
        <v>31</v>
      </c>
      <c r="E356" s="18" t="s">
        <v>31</v>
      </c>
      <c r="F356" s="18" t="s">
        <v>31</v>
      </c>
      <c r="G356" s="18" t="s">
        <v>31</v>
      </c>
      <c r="H356" s="21" t="n">
        <f aca="false">SUM(H357:H357)</f>
        <v>845.4</v>
      </c>
      <c r="I356" s="21" t="n">
        <f aca="false">SUM(I357:I357)</f>
        <v>744.9</v>
      </c>
      <c r="J356" s="21" t="n">
        <f aca="false">SUM(J357:J357)</f>
        <v>744.9</v>
      </c>
      <c r="K356" s="26" t="n">
        <f aca="false">SUM(K357:K357)</f>
        <v>36</v>
      </c>
      <c r="L356" s="21" t="n">
        <f aca="false">SUM(L357:L357)</f>
        <v>3000000</v>
      </c>
      <c r="M356" s="21" t="n">
        <f aca="false">SUM(M357:M357)</f>
        <v>0</v>
      </c>
      <c r="N356" s="21" t="n">
        <f aca="false">SUM(N357:N357)</f>
        <v>2010130.64</v>
      </c>
      <c r="O356" s="21" t="n">
        <f aca="false">SUM(O357:O357)</f>
        <v>0</v>
      </c>
      <c r="P356" s="21" t="n">
        <f aca="false">SUM(P357:P357)</f>
        <v>989869.36</v>
      </c>
      <c r="Q356" s="21" t="n">
        <f aca="false">SUM(Q357:Q357)</f>
        <v>0</v>
      </c>
      <c r="R356" s="21" t="s">
        <v>31</v>
      </c>
      <c r="S356" s="21" t="s">
        <v>31</v>
      </c>
      <c r="T356" s="17" t="s">
        <v>31</v>
      </c>
    </row>
    <row r="357" customFormat="false" ht="14.35" hidden="false" customHeight="false" outlineLevel="0" collapsed="false">
      <c r="A357" s="72" t="s">
        <v>629</v>
      </c>
      <c r="B357" s="37" t="s">
        <v>221</v>
      </c>
      <c r="C357" s="17" t="n">
        <v>1983</v>
      </c>
      <c r="D357" s="17" t="n">
        <v>1983</v>
      </c>
      <c r="E357" s="40" t="s">
        <v>40</v>
      </c>
      <c r="F357" s="17" t="n">
        <v>2</v>
      </c>
      <c r="G357" s="17" t="n">
        <v>3</v>
      </c>
      <c r="H357" s="21" t="n">
        <v>845.4</v>
      </c>
      <c r="I357" s="21" t="n">
        <v>744.9</v>
      </c>
      <c r="J357" s="21" t="n">
        <v>744.9</v>
      </c>
      <c r="K357" s="26" t="n">
        <v>36</v>
      </c>
      <c r="L357" s="21" t="n">
        <f aca="false">'Приложение 2'!C357</f>
        <v>3000000</v>
      </c>
      <c r="M357" s="21" t="n">
        <v>0</v>
      </c>
      <c r="N357" s="21" t="n">
        <v>2010130.64</v>
      </c>
      <c r="O357" s="21" t="n">
        <f aca="false">L357-N357-P357</f>
        <v>0</v>
      </c>
      <c r="P357" s="21" t="n">
        <v>989869.36</v>
      </c>
      <c r="Q357" s="21" t="n">
        <v>0</v>
      </c>
      <c r="R357" s="21" t="n">
        <f aca="false">L357/I357</f>
        <v>4027.38622633911</v>
      </c>
      <c r="S357" s="21" t="n">
        <f aca="false">L357/I357</f>
        <v>4027.38622633911</v>
      </c>
      <c r="T357" s="42" t="n">
        <v>42369</v>
      </c>
    </row>
    <row r="358" customFormat="false" ht="14.35" hidden="false" customHeight="false" outlineLevel="0" collapsed="false">
      <c r="A358" s="38" t="s">
        <v>630</v>
      </c>
      <c r="B358" s="37" t="s">
        <v>631</v>
      </c>
      <c r="C358" s="18" t="s">
        <v>31</v>
      </c>
      <c r="D358" s="18" t="s">
        <v>31</v>
      </c>
      <c r="E358" s="18" t="s">
        <v>31</v>
      </c>
      <c r="F358" s="18" t="s">
        <v>31</v>
      </c>
      <c r="G358" s="18" t="s">
        <v>31</v>
      </c>
      <c r="H358" s="21" t="n">
        <f aca="false">H359</f>
        <v>265.9</v>
      </c>
      <c r="I358" s="21" t="n">
        <f aca="false">I359</f>
        <v>265.9</v>
      </c>
      <c r="J358" s="21" t="n">
        <f aca="false">J359</f>
        <v>137.6</v>
      </c>
      <c r="K358" s="26" t="n">
        <f aca="false">K359</f>
        <v>24</v>
      </c>
      <c r="L358" s="21" t="n">
        <f aca="false">L359</f>
        <v>313238</v>
      </c>
      <c r="M358" s="21" t="n">
        <f aca="false">M359</f>
        <v>0</v>
      </c>
      <c r="N358" s="21" t="n">
        <f aca="false">N359</f>
        <v>294230.37</v>
      </c>
      <c r="O358" s="21" t="n">
        <f aca="false">O359</f>
        <v>0</v>
      </c>
      <c r="P358" s="21" t="n">
        <f aca="false">P359</f>
        <v>19007.63</v>
      </c>
      <c r="Q358" s="21" t="n">
        <f aca="false">Q359</f>
        <v>0</v>
      </c>
      <c r="R358" s="21" t="s">
        <v>31</v>
      </c>
      <c r="S358" s="21" t="s">
        <v>31</v>
      </c>
      <c r="T358" s="17" t="s">
        <v>31</v>
      </c>
    </row>
    <row r="359" customFormat="false" ht="14.35" hidden="false" customHeight="false" outlineLevel="0" collapsed="false">
      <c r="A359" s="38" t="s">
        <v>632</v>
      </c>
      <c r="B359" s="39" t="s">
        <v>633</v>
      </c>
      <c r="C359" s="17" t="n">
        <v>1983</v>
      </c>
      <c r="D359" s="17" t="n">
        <v>2007</v>
      </c>
      <c r="E359" s="40" t="s">
        <v>40</v>
      </c>
      <c r="F359" s="17" t="n">
        <v>2</v>
      </c>
      <c r="G359" s="17" t="n">
        <v>2</v>
      </c>
      <c r="H359" s="21" t="n">
        <v>265.9</v>
      </c>
      <c r="I359" s="21" t="n">
        <v>265.9</v>
      </c>
      <c r="J359" s="21" t="n">
        <v>137.6</v>
      </c>
      <c r="K359" s="26" t="n">
        <v>24</v>
      </c>
      <c r="L359" s="21" t="n">
        <f aca="false">'Приложение 2'!C359</f>
        <v>313238</v>
      </c>
      <c r="M359" s="21" t="n">
        <v>0</v>
      </c>
      <c r="N359" s="21" t="n">
        <v>294230.37</v>
      </c>
      <c r="O359" s="21" t="n">
        <v>0</v>
      </c>
      <c r="P359" s="21" t="n">
        <f aca="false">L359-N359</f>
        <v>19007.63</v>
      </c>
      <c r="Q359" s="21" t="n">
        <v>0</v>
      </c>
      <c r="R359" s="21" t="n">
        <f aca="false">L359/I359</f>
        <v>1178.02933433622</v>
      </c>
      <c r="S359" s="21" t="n">
        <f aca="false">L359/I359</f>
        <v>1178.02933433622</v>
      </c>
      <c r="T359" s="42" t="n">
        <v>42369</v>
      </c>
    </row>
    <row r="360" customFormat="false" ht="14.35" hidden="false" customHeight="false" outlineLevel="0" collapsed="false">
      <c r="A360" s="17" t="n">
        <v>11</v>
      </c>
      <c r="B360" s="39" t="s">
        <v>634</v>
      </c>
      <c r="C360" s="18" t="s">
        <v>31</v>
      </c>
      <c r="D360" s="18" t="s">
        <v>31</v>
      </c>
      <c r="E360" s="18" t="s">
        <v>31</v>
      </c>
      <c r="F360" s="18" t="s">
        <v>31</v>
      </c>
      <c r="G360" s="18" t="s">
        <v>31</v>
      </c>
      <c r="H360" s="21" t="n">
        <f aca="false">H361+H363+H365</f>
        <v>1566.9</v>
      </c>
      <c r="I360" s="21" t="n">
        <f aca="false">I361+I363+I365</f>
        <v>1417.3</v>
      </c>
      <c r="J360" s="21" t="n">
        <f aca="false">J361+J363+J365</f>
        <v>980.1</v>
      </c>
      <c r="K360" s="26" t="n">
        <f aca="false">K361+K363+K365</f>
        <v>78</v>
      </c>
      <c r="L360" s="21" t="n">
        <f aca="false">L361+L363+L365</f>
        <v>5659086</v>
      </c>
      <c r="M360" s="21" t="n">
        <f aca="false">M361+M363+M365</f>
        <v>0</v>
      </c>
      <c r="N360" s="21" t="n">
        <f aca="false">N361+N363+N365</f>
        <v>4310074.06</v>
      </c>
      <c r="O360" s="21" t="n">
        <f aca="false">O361+O363+O365</f>
        <v>459014.57</v>
      </c>
      <c r="P360" s="21" t="n">
        <f aca="false">P361+P363+P365</f>
        <v>889997.37</v>
      </c>
      <c r="Q360" s="21" t="n">
        <f aca="false">Q361+Q363+Q365</f>
        <v>0</v>
      </c>
      <c r="R360" s="21" t="s">
        <v>31</v>
      </c>
      <c r="S360" s="21" t="s">
        <v>31</v>
      </c>
      <c r="T360" s="17" t="s">
        <v>31</v>
      </c>
    </row>
    <row r="361" customFormat="false" ht="14.35" hidden="false" customHeight="false" outlineLevel="0" collapsed="false">
      <c r="A361" s="38" t="s">
        <v>635</v>
      </c>
      <c r="B361" s="37" t="s">
        <v>636</v>
      </c>
      <c r="C361" s="18" t="s">
        <v>31</v>
      </c>
      <c r="D361" s="18" t="s">
        <v>31</v>
      </c>
      <c r="E361" s="18" t="s">
        <v>31</v>
      </c>
      <c r="F361" s="18" t="s">
        <v>31</v>
      </c>
      <c r="G361" s="18" t="s">
        <v>31</v>
      </c>
      <c r="H361" s="21" t="n">
        <f aca="false">H362</f>
        <v>835.4</v>
      </c>
      <c r="I361" s="21" t="n">
        <f aca="false">I362</f>
        <v>738.8</v>
      </c>
      <c r="J361" s="21" t="n">
        <f aca="false">J362</f>
        <v>738.8</v>
      </c>
      <c r="K361" s="26" t="n">
        <f aca="false">K362</f>
        <v>33</v>
      </c>
      <c r="L361" s="21" t="n">
        <f aca="false">L362</f>
        <v>793735</v>
      </c>
      <c r="M361" s="21" t="n">
        <f aca="false">M362</f>
        <v>0</v>
      </c>
      <c r="N361" s="21" t="n">
        <f aca="false">N362</f>
        <v>180799.93</v>
      </c>
      <c r="O361" s="21" t="n">
        <f aca="false">O362</f>
        <v>459014.57</v>
      </c>
      <c r="P361" s="21" t="n">
        <f aca="false">P362</f>
        <v>153920.5</v>
      </c>
      <c r="Q361" s="21" t="n">
        <f aca="false">Q362</f>
        <v>0</v>
      </c>
      <c r="R361" s="21" t="s">
        <v>31</v>
      </c>
      <c r="S361" s="21" t="s">
        <v>31</v>
      </c>
      <c r="T361" s="17" t="s">
        <v>31</v>
      </c>
    </row>
    <row r="362" customFormat="false" ht="14.35" hidden="false" customHeight="false" outlineLevel="0" collapsed="false">
      <c r="A362" s="38" t="s">
        <v>637</v>
      </c>
      <c r="B362" s="39" t="s">
        <v>638</v>
      </c>
      <c r="C362" s="17" t="n">
        <v>1990</v>
      </c>
      <c r="D362" s="17" t="n">
        <v>1990</v>
      </c>
      <c r="E362" s="40" t="s">
        <v>40</v>
      </c>
      <c r="F362" s="17" t="n">
        <v>2</v>
      </c>
      <c r="G362" s="17" t="n">
        <v>3</v>
      </c>
      <c r="H362" s="21" t="n">
        <v>835.4</v>
      </c>
      <c r="I362" s="21" t="n">
        <v>738.8</v>
      </c>
      <c r="J362" s="21" t="n">
        <v>738.8</v>
      </c>
      <c r="K362" s="26" t="n">
        <v>33</v>
      </c>
      <c r="L362" s="21" t="n">
        <f aca="false">'Приложение 2'!C362</f>
        <v>793735</v>
      </c>
      <c r="M362" s="21" t="n">
        <v>0</v>
      </c>
      <c r="N362" s="21" t="n">
        <v>180799.93</v>
      </c>
      <c r="O362" s="21" t="n">
        <f aca="false">L362-N362-P362</f>
        <v>459014.57</v>
      </c>
      <c r="P362" s="73" t="n">
        <v>153920.5</v>
      </c>
      <c r="Q362" s="21" t="n">
        <v>0</v>
      </c>
      <c r="R362" s="21" t="n">
        <f aca="false">L362/I362</f>
        <v>1074.35706551164</v>
      </c>
      <c r="S362" s="21" t="n">
        <f aca="false">R362</f>
        <v>1074.35706551164</v>
      </c>
      <c r="T362" s="42" t="n">
        <v>42369</v>
      </c>
    </row>
    <row r="363" customFormat="false" ht="14.35" hidden="false" customHeight="false" outlineLevel="0" collapsed="false">
      <c r="A363" s="38" t="s">
        <v>639</v>
      </c>
      <c r="B363" s="37" t="s">
        <v>640</v>
      </c>
      <c r="C363" s="18" t="s">
        <v>31</v>
      </c>
      <c r="D363" s="18" t="s">
        <v>31</v>
      </c>
      <c r="E363" s="18" t="s">
        <v>31</v>
      </c>
      <c r="F363" s="18" t="s">
        <v>31</v>
      </c>
      <c r="G363" s="18" t="s">
        <v>31</v>
      </c>
      <c r="H363" s="21" t="n">
        <f aca="false">SUM(H364:H364)</f>
        <v>369.5</v>
      </c>
      <c r="I363" s="21" t="n">
        <f aca="false">SUM(I364:I364)</f>
        <v>342</v>
      </c>
      <c r="J363" s="53" t="n">
        <f aca="false">SUM(J364:J364)</f>
        <v>153.2</v>
      </c>
      <c r="K363" s="26" t="n">
        <f aca="false">SUM(K364:K364)</f>
        <v>24</v>
      </c>
      <c r="L363" s="21" t="n">
        <f aca="false">SUM(L364:L364)</f>
        <v>3464062</v>
      </c>
      <c r="M363" s="21" t="n">
        <f aca="false">SUM(M364:M364)</f>
        <v>0</v>
      </c>
      <c r="N363" s="21" t="n">
        <f aca="false">SUM(N364:N364)</f>
        <v>2761588.2</v>
      </c>
      <c r="O363" s="21" t="n">
        <f aca="false">SUM(O364:O364)</f>
        <v>0</v>
      </c>
      <c r="P363" s="21" t="n">
        <f aca="false">SUM(P364:P364)</f>
        <v>702473.8</v>
      </c>
      <c r="Q363" s="21" t="n">
        <f aca="false">SUM(Q364:Q364)</f>
        <v>0</v>
      </c>
      <c r="R363" s="21" t="s">
        <v>31</v>
      </c>
      <c r="S363" s="21" t="s">
        <v>31</v>
      </c>
      <c r="T363" s="17" t="s">
        <v>31</v>
      </c>
    </row>
    <row r="364" customFormat="false" ht="14.35" hidden="false" customHeight="false" outlineLevel="0" collapsed="false">
      <c r="A364" s="38" t="s">
        <v>641</v>
      </c>
      <c r="B364" s="39" t="s">
        <v>642</v>
      </c>
      <c r="C364" s="17" t="n">
        <v>1964</v>
      </c>
      <c r="D364" s="17" t="n">
        <v>2007</v>
      </c>
      <c r="E364" s="40" t="s">
        <v>40</v>
      </c>
      <c r="F364" s="17" t="n">
        <v>2</v>
      </c>
      <c r="G364" s="17" t="n">
        <v>1</v>
      </c>
      <c r="H364" s="21" t="n">
        <v>369.5</v>
      </c>
      <c r="I364" s="21" t="n">
        <v>342</v>
      </c>
      <c r="J364" s="21" t="n">
        <v>153.2</v>
      </c>
      <c r="K364" s="26" t="n">
        <v>24</v>
      </c>
      <c r="L364" s="21" t="n">
        <f aca="false">'Приложение 2'!C364</f>
        <v>3464062</v>
      </c>
      <c r="M364" s="21" t="n">
        <v>0</v>
      </c>
      <c r="N364" s="21" t="n">
        <v>2761588.2</v>
      </c>
      <c r="O364" s="21" t="n">
        <v>0</v>
      </c>
      <c r="P364" s="21" t="n">
        <f aca="false">L364-N364</f>
        <v>702473.8</v>
      </c>
      <c r="Q364" s="21" t="n">
        <v>0</v>
      </c>
      <c r="R364" s="21" t="n">
        <f aca="false">L364/I364</f>
        <v>10128.8362573099</v>
      </c>
      <c r="S364" s="21" t="n">
        <v>233.111111111111</v>
      </c>
      <c r="T364" s="42" t="n">
        <v>42369</v>
      </c>
    </row>
    <row r="365" customFormat="false" ht="14.35" hidden="false" customHeight="false" outlineLevel="0" collapsed="false">
      <c r="A365" s="38" t="s">
        <v>643</v>
      </c>
      <c r="B365" s="37" t="s">
        <v>644</v>
      </c>
      <c r="C365" s="18" t="s">
        <v>31</v>
      </c>
      <c r="D365" s="18" t="s">
        <v>31</v>
      </c>
      <c r="E365" s="18" t="s">
        <v>31</v>
      </c>
      <c r="F365" s="18" t="s">
        <v>31</v>
      </c>
      <c r="G365" s="18" t="s">
        <v>31</v>
      </c>
      <c r="H365" s="21" t="n">
        <f aca="false">SUM(H366:H366)</f>
        <v>362</v>
      </c>
      <c r="I365" s="21" t="n">
        <f aca="false">SUM(I366:I366)</f>
        <v>336.5</v>
      </c>
      <c r="J365" s="21" t="n">
        <f aca="false">SUM(J366:J366)</f>
        <v>88.1</v>
      </c>
      <c r="K365" s="26" t="n">
        <f aca="false">SUM(K366:K366)</f>
        <v>21</v>
      </c>
      <c r="L365" s="21" t="n">
        <f aca="false">SUM(L366:L366)</f>
        <v>1401289</v>
      </c>
      <c r="M365" s="21" t="n">
        <f aca="false">SUM(M366:M366)</f>
        <v>0</v>
      </c>
      <c r="N365" s="21" t="n">
        <f aca="false">SUM(N366:N366)</f>
        <v>1367685.93</v>
      </c>
      <c r="O365" s="21" t="n">
        <f aca="false">SUM(O366:O366)</f>
        <v>0</v>
      </c>
      <c r="P365" s="21" t="n">
        <f aca="false">SUM(P366:P366)</f>
        <v>33603.0700000001</v>
      </c>
      <c r="Q365" s="21" t="n">
        <f aca="false">SUM(Q366:Q366)</f>
        <v>0</v>
      </c>
      <c r="R365" s="21" t="s">
        <v>31</v>
      </c>
      <c r="S365" s="21" t="s">
        <v>31</v>
      </c>
      <c r="T365" s="17" t="s">
        <v>31</v>
      </c>
    </row>
    <row r="366" customFormat="false" ht="14.35" hidden="false" customHeight="false" outlineLevel="0" collapsed="false">
      <c r="A366" s="38" t="s">
        <v>645</v>
      </c>
      <c r="B366" s="39" t="s">
        <v>646</v>
      </c>
      <c r="C366" s="17" t="n">
        <v>1964</v>
      </c>
      <c r="D366" s="17" t="n">
        <v>2007</v>
      </c>
      <c r="E366" s="40" t="s">
        <v>40</v>
      </c>
      <c r="F366" s="17" t="n">
        <v>2</v>
      </c>
      <c r="G366" s="17" t="n">
        <v>1</v>
      </c>
      <c r="H366" s="21" t="n">
        <v>362</v>
      </c>
      <c r="I366" s="21" t="n">
        <v>336.5</v>
      </c>
      <c r="J366" s="21" t="n">
        <v>88.1</v>
      </c>
      <c r="K366" s="26" t="n">
        <v>21</v>
      </c>
      <c r="L366" s="21" t="n">
        <f aca="false">'Приложение 2'!C366</f>
        <v>1401289</v>
      </c>
      <c r="M366" s="21" t="n">
        <v>0</v>
      </c>
      <c r="N366" s="21" t="n">
        <v>1367685.93</v>
      </c>
      <c r="O366" s="21" t="n">
        <v>0</v>
      </c>
      <c r="P366" s="21" t="n">
        <f aca="false">L366-N366</f>
        <v>33603.0700000001</v>
      </c>
      <c r="Q366" s="21" t="n">
        <v>0</v>
      </c>
      <c r="R366" s="21" t="n">
        <f aca="false">L366/I366</f>
        <v>4164.30609212481</v>
      </c>
      <c r="S366" s="21" t="n">
        <f aca="false">L366/I366</f>
        <v>4164.30609212481</v>
      </c>
      <c r="T366" s="42" t="n">
        <v>42369</v>
      </c>
    </row>
    <row r="367" customFormat="false" ht="14.35" hidden="false" customHeight="false" outlineLevel="0" collapsed="false">
      <c r="A367" s="17" t="n">
        <v>12</v>
      </c>
      <c r="B367" s="39" t="s">
        <v>223</v>
      </c>
      <c r="C367" s="18" t="s">
        <v>31</v>
      </c>
      <c r="D367" s="18" t="s">
        <v>31</v>
      </c>
      <c r="E367" s="18" t="s">
        <v>31</v>
      </c>
      <c r="F367" s="18" t="s">
        <v>31</v>
      </c>
      <c r="G367" s="18" t="s">
        <v>31</v>
      </c>
      <c r="H367" s="21" t="n">
        <f aca="false">H368+H371+H373+H377+H379</f>
        <v>27222.26</v>
      </c>
      <c r="I367" s="21" t="n">
        <f aca="false">I368+I371+I373+I377+I379</f>
        <v>24046.22</v>
      </c>
      <c r="J367" s="53" t="n">
        <f aca="false">J368+J371+J373+J377+J379</f>
        <v>16290.55</v>
      </c>
      <c r="K367" s="26" t="n">
        <f aca="false">K368+K371+K373+K377+K379</f>
        <v>1338</v>
      </c>
      <c r="L367" s="21" t="n">
        <f aca="false">L368+L371+L373+L377+L379</f>
        <v>13848994.26</v>
      </c>
      <c r="M367" s="21" t="n">
        <f aca="false">M368+M371+M373+M377+M379</f>
        <v>0</v>
      </c>
      <c r="N367" s="21" t="n">
        <f aca="false">N368+N371+N373+N377+N379</f>
        <v>11230953.31</v>
      </c>
      <c r="O367" s="21" t="n">
        <f aca="false">O368+O371+O373+O377+O379</f>
        <v>0</v>
      </c>
      <c r="P367" s="21" t="n">
        <f aca="false">P368+P371+P373+P377+P379</f>
        <v>2618040.95</v>
      </c>
      <c r="Q367" s="21" t="n">
        <f aca="false">Q368+Q371+Q373+Q377+Q379</f>
        <v>0</v>
      </c>
      <c r="R367" s="21" t="s">
        <v>31</v>
      </c>
      <c r="S367" s="21" t="s">
        <v>31</v>
      </c>
      <c r="T367" s="17" t="s">
        <v>31</v>
      </c>
    </row>
    <row r="368" customFormat="false" ht="14.35" hidden="false" customHeight="false" outlineLevel="0" collapsed="false">
      <c r="A368" s="38" t="s">
        <v>647</v>
      </c>
      <c r="B368" s="37" t="s">
        <v>225</v>
      </c>
      <c r="C368" s="18" t="s">
        <v>31</v>
      </c>
      <c r="D368" s="18" t="s">
        <v>31</v>
      </c>
      <c r="E368" s="18" t="s">
        <v>31</v>
      </c>
      <c r="F368" s="18" t="s">
        <v>31</v>
      </c>
      <c r="G368" s="18" t="s">
        <v>31</v>
      </c>
      <c r="H368" s="21" t="n">
        <f aca="false">SUM(H369:H370)</f>
        <v>3187.1</v>
      </c>
      <c r="I368" s="21" t="n">
        <f aca="false">SUM(I369:I370)</f>
        <v>2928.8</v>
      </c>
      <c r="J368" s="53" t="n">
        <f aca="false">SUM(J369:J370)</f>
        <v>2928.8</v>
      </c>
      <c r="K368" s="26" t="n">
        <f aca="false">SUM(K369:K370)</f>
        <v>144</v>
      </c>
      <c r="L368" s="21" t="n">
        <f aca="false">SUM(L369:L370)</f>
        <v>1832174.08</v>
      </c>
      <c r="M368" s="21" t="n">
        <f aca="false">SUM(M369:M370)</f>
        <v>0</v>
      </c>
      <c r="N368" s="21" t="n">
        <f aca="false">SUM(N369:N370)</f>
        <v>1521601.57</v>
      </c>
      <c r="O368" s="21" t="n">
        <f aca="false">SUM(O369:O370)</f>
        <v>0</v>
      </c>
      <c r="P368" s="21" t="n">
        <f aca="false">SUM(P369:P370)</f>
        <v>310572.51</v>
      </c>
      <c r="Q368" s="21" t="n">
        <f aca="false">SUM(Q369:Q370)</f>
        <v>0</v>
      </c>
      <c r="R368" s="21" t="s">
        <v>31</v>
      </c>
      <c r="S368" s="21" t="s">
        <v>31</v>
      </c>
      <c r="T368" s="17" t="s">
        <v>31</v>
      </c>
    </row>
    <row r="369" s="52" customFormat="true" ht="14.35" hidden="false" customHeight="false" outlineLevel="0" collapsed="false">
      <c r="A369" s="36" t="s">
        <v>648</v>
      </c>
      <c r="B369" s="39" t="s">
        <v>649</v>
      </c>
      <c r="C369" s="17" t="n">
        <v>1984</v>
      </c>
      <c r="D369" s="17" t="n">
        <v>2007</v>
      </c>
      <c r="E369" s="40" t="s">
        <v>45</v>
      </c>
      <c r="F369" s="17" t="n">
        <v>4</v>
      </c>
      <c r="G369" s="17" t="n">
        <v>2</v>
      </c>
      <c r="H369" s="21" t="n">
        <v>1588.6</v>
      </c>
      <c r="I369" s="21" t="n">
        <v>1461.1</v>
      </c>
      <c r="J369" s="21" t="n">
        <v>1461.1</v>
      </c>
      <c r="K369" s="26" t="n">
        <v>72</v>
      </c>
      <c r="L369" s="49" t="n">
        <f aca="false">'Приложение 2'!C369</f>
        <v>1223213.08</v>
      </c>
      <c r="M369" s="21" t="n">
        <v>0</v>
      </c>
      <c r="N369" s="49" t="n">
        <v>1023527.44</v>
      </c>
      <c r="O369" s="21" t="n">
        <v>0</v>
      </c>
      <c r="P369" s="49" t="n">
        <f aca="false">L369-N369</f>
        <v>199685.64</v>
      </c>
      <c r="Q369" s="21" t="n">
        <v>0</v>
      </c>
      <c r="R369" s="49" t="n">
        <f aca="false">L369/I369</f>
        <v>837.186421189515</v>
      </c>
      <c r="S369" s="49" t="n">
        <f aca="false">R369</f>
        <v>837.186421189515</v>
      </c>
      <c r="T369" s="51" t="n">
        <v>42369</v>
      </c>
    </row>
    <row r="370" s="52" customFormat="true" ht="14.35" hidden="false" customHeight="false" outlineLevel="0" collapsed="false">
      <c r="A370" s="36" t="s">
        <v>650</v>
      </c>
      <c r="B370" s="39" t="s">
        <v>227</v>
      </c>
      <c r="C370" s="17" t="n">
        <v>1983</v>
      </c>
      <c r="D370" s="17" t="n">
        <v>2007</v>
      </c>
      <c r="E370" s="40" t="s">
        <v>45</v>
      </c>
      <c r="F370" s="17" t="n">
        <v>4</v>
      </c>
      <c r="G370" s="17" t="n">
        <v>2</v>
      </c>
      <c r="H370" s="21" t="n">
        <v>1598.5</v>
      </c>
      <c r="I370" s="21" t="n">
        <v>1467.7</v>
      </c>
      <c r="J370" s="21" t="n">
        <v>1467.7</v>
      </c>
      <c r="K370" s="26" t="n">
        <v>72</v>
      </c>
      <c r="L370" s="49" t="n">
        <f aca="false">'Приложение 2'!C370</f>
        <v>608961</v>
      </c>
      <c r="M370" s="21" t="n">
        <v>0</v>
      </c>
      <c r="N370" s="49" t="n">
        <v>498074.13</v>
      </c>
      <c r="O370" s="21" t="n">
        <v>0</v>
      </c>
      <c r="P370" s="49" t="n">
        <f aca="false">L370-N370</f>
        <v>110886.87</v>
      </c>
      <c r="Q370" s="21" t="n">
        <v>0</v>
      </c>
      <c r="R370" s="49" t="n">
        <f aca="false">L370/I370</f>
        <v>414.908360019077</v>
      </c>
      <c r="S370" s="49" t="n">
        <f aca="false">R370</f>
        <v>414.908360019077</v>
      </c>
      <c r="T370" s="51" t="n">
        <v>42369</v>
      </c>
    </row>
    <row r="371" customFormat="false" ht="14.35" hidden="false" customHeight="false" outlineLevel="0" collapsed="false">
      <c r="A371" s="38" t="s">
        <v>651</v>
      </c>
      <c r="B371" s="37" t="s">
        <v>652</v>
      </c>
      <c r="C371" s="18" t="s">
        <v>31</v>
      </c>
      <c r="D371" s="18" t="s">
        <v>31</v>
      </c>
      <c r="E371" s="18" t="s">
        <v>31</v>
      </c>
      <c r="F371" s="18" t="s">
        <v>31</v>
      </c>
      <c r="G371" s="18" t="s">
        <v>31</v>
      </c>
      <c r="H371" s="21" t="n">
        <f aca="false">H372</f>
        <v>4928.66</v>
      </c>
      <c r="I371" s="21" t="n">
        <f aca="false">I372</f>
        <v>4651.22</v>
      </c>
      <c r="J371" s="21" t="n">
        <f aca="false">J372</f>
        <v>3339.5</v>
      </c>
      <c r="K371" s="26" t="n">
        <f aca="false">K372</f>
        <v>192</v>
      </c>
      <c r="L371" s="21" t="n">
        <f aca="false">L372</f>
        <v>2734762</v>
      </c>
      <c r="M371" s="21" t="n">
        <f aca="false">M372</f>
        <v>0</v>
      </c>
      <c r="N371" s="21" t="n">
        <f aca="false">N372</f>
        <v>1464313.88</v>
      </c>
      <c r="O371" s="21" t="n">
        <f aca="false">O372</f>
        <v>0</v>
      </c>
      <c r="P371" s="21" t="n">
        <f aca="false">P372</f>
        <v>1270448.12</v>
      </c>
      <c r="Q371" s="21" t="n">
        <f aca="false">Q372</f>
        <v>0</v>
      </c>
      <c r="R371" s="21" t="s">
        <v>31</v>
      </c>
      <c r="S371" s="21" t="s">
        <v>31</v>
      </c>
      <c r="T371" s="17" t="s">
        <v>31</v>
      </c>
    </row>
    <row r="372" customFormat="false" ht="14.35" hidden="false" customHeight="false" outlineLevel="0" collapsed="false">
      <c r="A372" s="38" t="s">
        <v>653</v>
      </c>
      <c r="B372" s="39" t="s">
        <v>654</v>
      </c>
      <c r="C372" s="17" t="n">
        <v>1988</v>
      </c>
      <c r="D372" s="17" t="n">
        <v>2013</v>
      </c>
      <c r="E372" s="40" t="s">
        <v>50</v>
      </c>
      <c r="F372" s="17" t="n">
        <v>4</v>
      </c>
      <c r="G372" s="17" t="n">
        <v>4</v>
      </c>
      <c r="H372" s="21" t="n">
        <v>4928.66</v>
      </c>
      <c r="I372" s="21" t="n">
        <v>4651.22</v>
      </c>
      <c r="J372" s="21" t="n">
        <v>3339.5</v>
      </c>
      <c r="K372" s="26" t="n">
        <v>192</v>
      </c>
      <c r="L372" s="21" t="n">
        <f aca="false">'Приложение 2'!C372</f>
        <v>2734762</v>
      </c>
      <c r="M372" s="21" t="n">
        <v>0</v>
      </c>
      <c r="N372" s="21" t="n">
        <v>1464313.88</v>
      </c>
      <c r="O372" s="21" t="n">
        <v>0</v>
      </c>
      <c r="P372" s="21" t="n">
        <f aca="false">L372-N372</f>
        <v>1270448.12</v>
      </c>
      <c r="Q372" s="21" t="n">
        <v>0</v>
      </c>
      <c r="R372" s="21" t="n">
        <f aca="false">L372/I372</f>
        <v>587.966598010845</v>
      </c>
      <c r="S372" s="21" t="n">
        <f aca="false">L372/I372</f>
        <v>587.966598010845</v>
      </c>
      <c r="T372" s="42" t="n">
        <v>42369</v>
      </c>
    </row>
    <row r="373" customFormat="false" ht="14.35" hidden="false" customHeight="false" outlineLevel="0" collapsed="false">
      <c r="A373" s="38" t="s">
        <v>655</v>
      </c>
      <c r="B373" s="37" t="s">
        <v>656</v>
      </c>
      <c r="C373" s="18" t="s">
        <v>31</v>
      </c>
      <c r="D373" s="18" t="s">
        <v>31</v>
      </c>
      <c r="E373" s="18" t="s">
        <v>31</v>
      </c>
      <c r="F373" s="18" t="s">
        <v>31</v>
      </c>
      <c r="G373" s="18" t="s">
        <v>31</v>
      </c>
      <c r="H373" s="21" t="n">
        <f aca="false">SUM(H374:H376)</f>
        <v>1802.1</v>
      </c>
      <c r="I373" s="21" t="n">
        <f aca="false">SUM(I374:I376)</f>
        <v>1589.5</v>
      </c>
      <c r="J373" s="21" t="n">
        <f aca="false">SUM(J374:J376)</f>
        <v>1589.5</v>
      </c>
      <c r="K373" s="26" t="n">
        <f aca="false">SUM(K374:K376)</f>
        <v>174</v>
      </c>
      <c r="L373" s="21" t="n">
        <f aca="false">SUM(L374:L376)</f>
        <v>3141823</v>
      </c>
      <c r="M373" s="21" t="n">
        <f aca="false">SUM(M374:M376)</f>
        <v>0</v>
      </c>
      <c r="N373" s="21" t="n">
        <f aca="false">SUM(N374:N376)</f>
        <v>3050671.65</v>
      </c>
      <c r="O373" s="21" t="n">
        <f aca="false">SUM(O374:O376)</f>
        <v>0</v>
      </c>
      <c r="P373" s="21" t="n">
        <f aca="false">SUM(P374:P376)</f>
        <v>91151.35</v>
      </c>
      <c r="Q373" s="21" t="n">
        <f aca="false">SUM(Q374:Q376)</f>
        <v>0</v>
      </c>
      <c r="R373" s="21" t="s">
        <v>31</v>
      </c>
      <c r="S373" s="21" t="s">
        <v>31</v>
      </c>
      <c r="T373" s="17" t="s">
        <v>31</v>
      </c>
    </row>
    <row r="374" customFormat="false" ht="14.35" hidden="false" customHeight="false" outlineLevel="0" collapsed="false">
      <c r="A374" s="38" t="s">
        <v>657</v>
      </c>
      <c r="B374" s="39" t="s">
        <v>658</v>
      </c>
      <c r="C374" s="17" t="n">
        <v>1965</v>
      </c>
      <c r="D374" s="17" t="n">
        <v>2007</v>
      </c>
      <c r="E374" s="40" t="s">
        <v>45</v>
      </c>
      <c r="F374" s="17" t="n">
        <v>2</v>
      </c>
      <c r="G374" s="17" t="n">
        <v>2</v>
      </c>
      <c r="H374" s="21" t="n">
        <v>556.6</v>
      </c>
      <c r="I374" s="21" t="n">
        <v>498.5</v>
      </c>
      <c r="J374" s="21" t="n">
        <v>498.5</v>
      </c>
      <c r="K374" s="26" t="n">
        <v>48</v>
      </c>
      <c r="L374" s="21" t="n">
        <f aca="false">'Приложение 2'!C374</f>
        <v>651290</v>
      </c>
      <c r="M374" s="21" t="n">
        <v>0</v>
      </c>
      <c r="N374" s="21" t="n">
        <v>631776.38</v>
      </c>
      <c r="O374" s="21" t="n">
        <v>0</v>
      </c>
      <c r="P374" s="21" t="n">
        <f aca="false">L374-N374</f>
        <v>19513.62</v>
      </c>
      <c r="Q374" s="21" t="n">
        <v>0</v>
      </c>
      <c r="R374" s="21" t="n">
        <f aca="false">L374/I374</f>
        <v>1306.49949849549</v>
      </c>
      <c r="S374" s="21" t="n">
        <f aca="false">R374</f>
        <v>1306.49949849549</v>
      </c>
      <c r="T374" s="42" t="n">
        <v>42369</v>
      </c>
    </row>
    <row r="375" customFormat="false" ht="14.35" hidden="false" customHeight="false" outlineLevel="0" collapsed="false">
      <c r="A375" s="38" t="s">
        <v>659</v>
      </c>
      <c r="B375" s="39" t="s">
        <v>660</v>
      </c>
      <c r="C375" s="17" t="n">
        <v>1956</v>
      </c>
      <c r="D375" s="17" t="n">
        <v>2007</v>
      </c>
      <c r="E375" s="40" t="s">
        <v>45</v>
      </c>
      <c r="F375" s="17" t="n">
        <v>2</v>
      </c>
      <c r="G375" s="17" t="n">
        <v>2</v>
      </c>
      <c r="H375" s="21" t="n">
        <v>677.5</v>
      </c>
      <c r="I375" s="21" t="n">
        <v>590</v>
      </c>
      <c r="J375" s="21" t="n">
        <v>590</v>
      </c>
      <c r="K375" s="26" t="n">
        <v>66</v>
      </c>
      <c r="L375" s="21" t="n">
        <f aca="false">'Приложение 2'!C375</f>
        <v>1354607</v>
      </c>
      <c r="M375" s="21" t="n">
        <v>0</v>
      </c>
      <c r="N375" s="21" t="n">
        <v>1312206.35</v>
      </c>
      <c r="O375" s="21" t="n">
        <v>0</v>
      </c>
      <c r="P375" s="21" t="n">
        <f aca="false">L375-N375</f>
        <v>42400.6499999999</v>
      </c>
      <c r="Q375" s="21" t="n">
        <v>0</v>
      </c>
      <c r="R375" s="21" t="n">
        <f aca="false">L375/I375</f>
        <v>2295.94406779661</v>
      </c>
      <c r="S375" s="21" t="n">
        <f aca="false">R375</f>
        <v>2295.94406779661</v>
      </c>
      <c r="T375" s="42" t="n">
        <v>42369</v>
      </c>
    </row>
    <row r="376" customFormat="false" ht="14.35" hidden="false" customHeight="false" outlineLevel="0" collapsed="false">
      <c r="A376" s="38" t="s">
        <v>661</v>
      </c>
      <c r="B376" s="37" t="s">
        <v>662</v>
      </c>
      <c r="C376" s="17" t="n">
        <v>1960</v>
      </c>
      <c r="D376" s="17" t="n">
        <v>2007</v>
      </c>
      <c r="E376" s="40" t="s">
        <v>45</v>
      </c>
      <c r="F376" s="17" t="n">
        <v>2</v>
      </c>
      <c r="G376" s="17" t="n">
        <v>2</v>
      </c>
      <c r="H376" s="21" t="n">
        <v>568</v>
      </c>
      <c r="I376" s="21" t="n">
        <v>501</v>
      </c>
      <c r="J376" s="21" t="n">
        <v>501</v>
      </c>
      <c r="K376" s="26" t="n">
        <v>60</v>
      </c>
      <c r="L376" s="21" t="n">
        <f aca="false">'Приложение 2'!C376</f>
        <v>1135926</v>
      </c>
      <c r="M376" s="21" t="n">
        <v>0</v>
      </c>
      <c r="N376" s="21" t="n">
        <v>1106688.92</v>
      </c>
      <c r="O376" s="21" t="n">
        <v>0</v>
      </c>
      <c r="P376" s="21" t="n">
        <f aca="false">L376-N376</f>
        <v>29237.0800000001</v>
      </c>
      <c r="Q376" s="21" t="n">
        <v>0</v>
      </c>
      <c r="R376" s="21" t="n">
        <f aca="false">L376/I376</f>
        <v>2267.31736526946</v>
      </c>
      <c r="S376" s="21" t="n">
        <f aca="false">R376</f>
        <v>2267.31736526946</v>
      </c>
      <c r="T376" s="42" t="n">
        <v>42369</v>
      </c>
    </row>
    <row r="377" customFormat="false" ht="14.35" hidden="false" customHeight="false" outlineLevel="0" collapsed="false">
      <c r="A377" s="36" t="s">
        <v>663</v>
      </c>
      <c r="B377" s="54" t="s">
        <v>229</v>
      </c>
      <c r="C377" s="55" t="s">
        <v>31</v>
      </c>
      <c r="D377" s="55" t="s">
        <v>31</v>
      </c>
      <c r="E377" s="55" t="s">
        <v>31</v>
      </c>
      <c r="F377" s="55" t="s">
        <v>31</v>
      </c>
      <c r="G377" s="55" t="s">
        <v>31</v>
      </c>
      <c r="H377" s="49" t="n">
        <f aca="false">SUM(H378:H378)</f>
        <v>8370.8</v>
      </c>
      <c r="I377" s="49" t="n">
        <f aca="false">SUM(I378:I378)</f>
        <v>6694.1</v>
      </c>
      <c r="J377" s="49" t="n">
        <f aca="false">SUM(J378:J378)</f>
        <v>1334.9</v>
      </c>
      <c r="K377" s="50" t="n">
        <f aca="false">SUM(K378:K378)</f>
        <v>237</v>
      </c>
      <c r="L377" s="49" t="n">
        <f aca="false">SUM(L378:L378)</f>
        <v>2458851</v>
      </c>
      <c r="M377" s="49" t="n">
        <f aca="false">SUM(M378:M378)</f>
        <v>0</v>
      </c>
      <c r="N377" s="49" t="n">
        <f aca="false">SUM(N378:N378)</f>
        <v>2100830.17</v>
      </c>
      <c r="O377" s="49" t="n">
        <f aca="false">SUM(O378:O378)</f>
        <v>0</v>
      </c>
      <c r="P377" s="49" t="n">
        <f aca="false">SUM(P378:P378)</f>
        <v>358020.83</v>
      </c>
      <c r="Q377" s="49" t="n">
        <f aca="false">SUM(Q378:Q378)</f>
        <v>0</v>
      </c>
      <c r="R377" s="49" t="s">
        <v>31</v>
      </c>
      <c r="S377" s="49" t="s">
        <v>31</v>
      </c>
      <c r="T377" s="47" t="s">
        <v>31</v>
      </c>
    </row>
    <row r="378" customFormat="false" ht="14.35" hidden="false" customHeight="false" outlineLevel="0" collapsed="false">
      <c r="A378" s="36" t="s">
        <v>664</v>
      </c>
      <c r="B378" s="46" t="s">
        <v>665</v>
      </c>
      <c r="C378" s="47" t="n">
        <v>1987</v>
      </c>
      <c r="D378" s="47" t="n">
        <v>2010</v>
      </c>
      <c r="E378" s="48" t="s">
        <v>50</v>
      </c>
      <c r="F378" s="47" t="n">
        <v>5</v>
      </c>
      <c r="G378" s="47" t="n">
        <v>6</v>
      </c>
      <c r="H378" s="49" t="n">
        <v>8370.8</v>
      </c>
      <c r="I378" s="49" t="n">
        <v>6694.1</v>
      </c>
      <c r="J378" s="49" t="n">
        <v>1334.9</v>
      </c>
      <c r="K378" s="50" t="n">
        <v>237</v>
      </c>
      <c r="L378" s="21" t="n">
        <f aca="false">'Приложение 2'!C378</f>
        <v>2458851</v>
      </c>
      <c r="M378" s="49" t="n">
        <v>0</v>
      </c>
      <c r="N378" s="49" t="n">
        <v>2100830.17</v>
      </c>
      <c r="O378" s="49" t="n">
        <v>0</v>
      </c>
      <c r="P378" s="49" t="n">
        <f aca="false">L378-N378</f>
        <v>358020.83</v>
      </c>
      <c r="Q378" s="49" t="n">
        <v>0</v>
      </c>
      <c r="R378" s="49" t="n">
        <f aca="false">L378/I378</f>
        <v>367.316144067164</v>
      </c>
      <c r="S378" s="49" t="n">
        <f aca="false">R378</f>
        <v>367.316144067164</v>
      </c>
      <c r="T378" s="51" t="n">
        <v>42369</v>
      </c>
    </row>
    <row r="379" customFormat="false" ht="14.35" hidden="false" customHeight="false" outlineLevel="0" collapsed="false">
      <c r="A379" s="36" t="s">
        <v>666</v>
      </c>
      <c r="B379" s="54" t="s">
        <v>233</v>
      </c>
      <c r="C379" s="55" t="s">
        <v>31</v>
      </c>
      <c r="D379" s="55" t="s">
        <v>31</v>
      </c>
      <c r="E379" s="55" t="s">
        <v>31</v>
      </c>
      <c r="F379" s="55" t="s">
        <v>31</v>
      </c>
      <c r="G379" s="55" t="s">
        <v>31</v>
      </c>
      <c r="H379" s="49" t="n">
        <f aca="false">SUM(H380:H381)</f>
        <v>8933.6</v>
      </c>
      <c r="I379" s="49" t="n">
        <f aca="false">SUM(I380:I381)</f>
        <v>8182.6</v>
      </c>
      <c r="J379" s="49" t="n">
        <f aca="false">SUM(J380:J381)</f>
        <v>7097.85</v>
      </c>
      <c r="K379" s="50" t="n">
        <f aca="false">SUM(K380:K381)</f>
        <v>591</v>
      </c>
      <c r="L379" s="49" t="n">
        <f aca="false">SUM(L380:L381)</f>
        <v>3681384.18</v>
      </c>
      <c r="M379" s="49" t="n">
        <f aca="false">SUM(M380:M381)</f>
        <v>0</v>
      </c>
      <c r="N379" s="49" t="n">
        <f aca="false">SUM(N380:N381)</f>
        <v>3093536.04</v>
      </c>
      <c r="O379" s="49" t="n">
        <f aca="false">SUM(O380:O381)</f>
        <v>0</v>
      </c>
      <c r="P379" s="49" t="n">
        <f aca="false">SUM(P380:P381)</f>
        <v>587848.14</v>
      </c>
      <c r="Q379" s="49" t="n">
        <f aca="false">SUM(Q380:Q381)</f>
        <v>0</v>
      </c>
      <c r="R379" s="49" t="s">
        <v>31</v>
      </c>
      <c r="S379" s="49" t="s">
        <v>31</v>
      </c>
      <c r="T379" s="47" t="s">
        <v>31</v>
      </c>
    </row>
    <row r="380" customFormat="false" ht="14.35" hidden="false" customHeight="false" outlineLevel="0" collapsed="false">
      <c r="A380" s="36" t="s">
        <v>667</v>
      </c>
      <c r="B380" s="46" t="s">
        <v>235</v>
      </c>
      <c r="C380" s="47" t="n">
        <v>1986</v>
      </c>
      <c r="D380" s="47" t="n">
        <v>1986</v>
      </c>
      <c r="E380" s="48" t="s">
        <v>50</v>
      </c>
      <c r="F380" s="47" t="n">
        <v>5</v>
      </c>
      <c r="G380" s="47" t="n">
        <v>6</v>
      </c>
      <c r="H380" s="49" t="n">
        <v>4693.2</v>
      </c>
      <c r="I380" s="49" t="n">
        <v>4190.8</v>
      </c>
      <c r="J380" s="49" t="n">
        <v>3538.45</v>
      </c>
      <c r="K380" s="50" t="n">
        <v>237</v>
      </c>
      <c r="L380" s="49" t="n">
        <f aca="false">'Приложение 2'!C380</f>
        <v>954060.18</v>
      </c>
      <c r="M380" s="49" t="n">
        <v>0</v>
      </c>
      <c r="N380" s="49" t="n">
        <v>627466.96</v>
      </c>
      <c r="O380" s="49" t="n">
        <v>0</v>
      </c>
      <c r="P380" s="49" t="n">
        <f aca="false">L380-N380</f>
        <v>326593.22</v>
      </c>
      <c r="Q380" s="49" t="n">
        <v>0</v>
      </c>
      <c r="R380" s="49" t="n">
        <f aca="false">L380/I380</f>
        <v>227.655860456237</v>
      </c>
      <c r="S380" s="49" t="n">
        <f aca="false">R380</f>
        <v>227.655860456237</v>
      </c>
      <c r="T380" s="51" t="n">
        <v>42369</v>
      </c>
    </row>
    <row r="381" customFormat="false" ht="14.35" hidden="false" customHeight="false" outlineLevel="0" collapsed="false">
      <c r="A381" s="36" t="s">
        <v>668</v>
      </c>
      <c r="B381" s="46" t="s">
        <v>669</v>
      </c>
      <c r="C381" s="47" t="n">
        <v>1988</v>
      </c>
      <c r="D381" s="47" t="n">
        <v>1988</v>
      </c>
      <c r="E381" s="48" t="s">
        <v>50</v>
      </c>
      <c r="F381" s="47" t="n">
        <v>5</v>
      </c>
      <c r="G381" s="47" t="n">
        <v>3</v>
      </c>
      <c r="H381" s="49" t="n">
        <v>4240.4</v>
      </c>
      <c r="I381" s="49" t="n">
        <v>3991.8</v>
      </c>
      <c r="J381" s="49" t="n">
        <v>3559.4</v>
      </c>
      <c r="K381" s="50" t="n">
        <v>354</v>
      </c>
      <c r="L381" s="49" t="n">
        <f aca="false">'Приложение 2'!C381</f>
        <v>2727324</v>
      </c>
      <c r="M381" s="49" t="n">
        <v>0</v>
      </c>
      <c r="N381" s="49" t="n">
        <v>2466069.08</v>
      </c>
      <c r="O381" s="49" t="n">
        <v>0</v>
      </c>
      <c r="P381" s="49" t="n">
        <f aca="false">L381-N381</f>
        <v>261254.92</v>
      </c>
      <c r="Q381" s="49" t="n">
        <v>0</v>
      </c>
      <c r="R381" s="49" t="n">
        <f aca="false">L381/I381</f>
        <v>683.231624830903</v>
      </c>
      <c r="S381" s="49" t="n">
        <f aca="false">R381</f>
        <v>683.231624830903</v>
      </c>
      <c r="T381" s="51" t="n">
        <v>42369</v>
      </c>
    </row>
    <row r="382" customFormat="false" ht="14.35" hidden="false" customHeight="false" outlineLevel="0" collapsed="false">
      <c r="A382" s="17" t="n">
        <v>13</v>
      </c>
      <c r="B382" s="39" t="s">
        <v>237</v>
      </c>
      <c r="C382" s="18" t="s">
        <v>31</v>
      </c>
      <c r="D382" s="18" t="s">
        <v>31</v>
      </c>
      <c r="E382" s="18" t="s">
        <v>31</v>
      </c>
      <c r="F382" s="18" t="s">
        <v>31</v>
      </c>
      <c r="G382" s="18" t="s">
        <v>31</v>
      </c>
      <c r="H382" s="21" t="n">
        <f aca="false">H383+H387+H389</f>
        <v>10476.8</v>
      </c>
      <c r="I382" s="21" t="n">
        <f aca="false">I383+I387+I389</f>
        <v>9546.7</v>
      </c>
      <c r="J382" s="53" t="n">
        <f aca="false">J383+J387+J389</f>
        <v>3847.2</v>
      </c>
      <c r="K382" s="26" t="n">
        <f aca="false">K383+K387+K389</f>
        <v>639</v>
      </c>
      <c r="L382" s="21" t="n">
        <f aca="false">L383+L387+L389</f>
        <v>23042096.39</v>
      </c>
      <c r="M382" s="21" t="n">
        <f aca="false">M383+M387+M389</f>
        <v>0</v>
      </c>
      <c r="N382" s="21" t="n">
        <f aca="false">N383+N387+N389</f>
        <v>13562033.59</v>
      </c>
      <c r="O382" s="21" t="n">
        <f aca="false">O383+O387+O389</f>
        <v>8793053.56</v>
      </c>
      <c r="P382" s="21" t="n">
        <f aca="false">P383+P387+P389</f>
        <v>687009.240000001</v>
      </c>
      <c r="Q382" s="21" t="n">
        <f aca="false">Q383+Q387+Q389</f>
        <v>0</v>
      </c>
      <c r="R382" s="21" t="s">
        <v>31</v>
      </c>
      <c r="S382" s="21" t="s">
        <v>31</v>
      </c>
      <c r="T382" s="17" t="s">
        <v>31</v>
      </c>
    </row>
    <row r="383" s="60" customFormat="true" ht="14.35" hidden="false" customHeight="false" outlineLevel="0" collapsed="false">
      <c r="A383" s="38" t="s">
        <v>670</v>
      </c>
      <c r="B383" s="37" t="s">
        <v>239</v>
      </c>
      <c r="C383" s="18" t="s">
        <v>31</v>
      </c>
      <c r="D383" s="18" t="s">
        <v>31</v>
      </c>
      <c r="E383" s="18" t="s">
        <v>31</v>
      </c>
      <c r="F383" s="18" t="s">
        <v>31</v>
      </c>
      <c r="G383" s="18" t="s">
        <v>31</v>
      </c>
      <c r="H383" s="21" t="n">
        <f aca="false">SUM(H384:H386)</f>
        <v>2703.2</v>
      </c>
      <c r="I383" s="21" t="n">
        <f aca="false">SUM(I384:I386)</f>
        <v>2473.1</v>
      </c>
      <c r="J383" s="53" t="n">
        <f aca="false">SUM(J384:J386)</f>
        <v>2473.1</v>
      </c>
      <c r="K383" s="26" t="n">
        <f aca="false">SUM(K384:K386)</f>
        <v>180</v>
      </c>
      <c r="L383" s="21" t="n">
        <f aca="false">SUM(L384:L386)</f>
        <v>13964154</v>
      </c>
      <c r="M383" s="21" t="n">
        <f aca="false">SUM(M384:M386)</f>
        <v>0</v>
      </c>
      <c r="N383" s="21" t="n">
        <f aca="false">SUM(N384:N386)</f>
        <v>4973289.66</v>
      </c>
      <c r="O383" s="21" t="n">
        <f aca="false">SUM(O384:O386)</f>
        <v>8793053.56</v>
      </c>
      <c r="P383" s="21" t="n">
        <f aca="false">SUM(P384:P386)</f>
        <v>197810.780000001</v>
      </c>
      <c r="Q383" s="21" t="n">
        <f aca="false">SUM(Q384:Q386)</f>
        <v>0</v>
      </c>
      <c r="R383" s="21" t="s">
        <v>31</v>
      </c>
      <c r="S383" s="21" t="s">
        <v>31</v>
      </c>
      <c r="T383" s="17" t="s">
        <v>31</v>
      </c>
    </row>
    <row r="384" s="60" customFormat="true" ht="14.35" hidden="false" customHeight="false" outlineLevel="0" collapsed="false">
      <c r="A384" s="38" t="s">
        <v>671</v>
      </c>
      <c r="B384" s="39" t="s">
        <v>241</v>
      </c>
      <c r="C384" s="17" t="n">
        <v>1968</v>
      </c>
      <c r="D384" s="17" t="n">
        <v>2007</v>
      </c>
      <c r="E384" s="40" t="s">
        <v>40</v>
      </c>
      <c r="F384" s="17" t="n">
        <v>2</v>
      </c>
      <c r="G384" s="17" t="n">
        <v>3</v>
      </c>
      <c r="H384" s="21" t="n">
        <v>578</v>
      </c>
      <c r="I384" s="21" t="n">
        <v>515.4</v>
      </c>
      <c r="J384" s="21" t="n">
        <v>515.4</v>
      </c>
      <c r="K384" s="26" t="n">
        <v>36</v>
      </c>
      <c r="L384" s="21" t="n">
        <f aca="false">'Приложение 2'!C384</f>
        <v>2991707</v>
      </c>
      <c r="M384" s="21" t="n">
        <v>0</v>
      </c>
      <c r="N384" s="21" t="n">
        <v>2958162</v>
      </c>
      <c r="O384" s="21" t="n">
        <v>0</v>
      </c>
      <c r="P384" s="21" t="n">
        <f aca="false">L384-N384</f>
        <v>33545</v>
      </c>
      <c r="Q384" s="21" t="n">
        <v>0</v>
      </c>
      <c r="R384" s="21" t="n">
        <f aca="false">L384/I384</f>
        <v>5804.63135428793</v>
      </c>
      <c r="S384" s="21" t="n">
        <f aca="false">R384</f>
        <v>5804.63135428793</v>
      </c>
      <c r="T384" s="42" t="n">
        <v>42369</v>
      </c>
    </row>
    <row r="385" s="60" customFormat="true" ht="14.35" hidden="false" customHeight="false" outlineLevel="0" collapsed="false">
      <c r="A385" s="38" t="s">
        <v>672</v>
      </c>
      <c r="B385" s="54" t="s">
        <v>673</v>
      </c>
      <c r="C385" s="17" t="n">
        <v>1975</v>
      </c>
      <c r="D385" s="17" t="n">
        <v>2011</v>
      </c>
      <c r="E385" s="40" t="s">
        <v>40</v>
      </c>
      <c r="F385" s="17" t="n">
        <v>3</v>
      </c>
      <c r="G385" s="17" t="n">
        <v>3</v>
      </c>
      <c r="H385" s="21" t="n">
        <v>1544.4</v>
      </c>
      <c r="I385" s="21" t="n">
        <v>1438.1</v>
      </c>
      <c r="J385" s="21" t="n">
        <v>1438.1</v>
      </c>
      <c r="K385" s="26" t="n">
        <v>108</v>
      </c>
      <c r="L385" s="21" t="n">
        <f aca="false">'Приложение 2'!C385</f>
        <v>10015866</v>
      </c>
      <c r="M385" s="21" t="n">
        <v>0</v>
      </c>
      <c r="N385" s="21" t="n">
        <v>1106595.88</v>
      </c>
      <c r="O385" s="21" t="n">
        <v>8793053.56</v>
      </c>
      <c r="P385" s="21" t="n">
        <f aca="false">L385-N385-O385</f>
        <v>116216.560000001</v>
      </c>
      <c r="Q385" s="21" t="n">
        <v>0</v>
      </c>
      <c r="R385" s="21" t="n">
        <f aca="false">L385/I385</f>
        <v>6964.65197135109</v>
      </c>
      <c r="S385" s="21" t="n">
        <f aca="false">R385</f>
        <v>6964.65197135109</v>
      </c>
      <c r="T385" s="42" t="n">
        <v>42369</v>
      </c>
    </row>
    <row r="386" s="60" customFormat="true" ht="14.35" hidden="false" customHeight="false" outlineLevel="0" collapsed="false">
      <c r="A386" s="38" t="s">
        <v>674</v>
      </c>
      <c r="B386" s="39" t="s">
        <v>675</v>
      </c>
      <c r="C386" s="17" t="n">
        <v>1967</v>
      </c>
      <c r="D386" s="17" t="n">
        <v>2013</v>
      </c>
      <c r="E386" s="40" t="s">
        <v>40</v>
      </c>
      <c r="F386" s="17" t="n">
        <v>2</v>
      </c>
      <c r="G386" s="17" t="n">
        <v>3</v>
      </c>
      <c r="H386" s="21" t="n">
        <v>580.8</v>
      </c>
      <c r="I386" s="21" t="n">
        <v>519.6</v>
      </c>
      <c r="J386" s="21" t="n">
        <v>519.6</v>
      </c>
      <c r="K386" s="26" t="n">
        <v>36</v>
      </c>
      <c r="L386" s="21" t="n">
        <f aca="false">'Приложение 2'!C386</f>
        <v>956581</v>
      </c>
      <c r="M386" s="21" t="n">
        <v>0</v>
      </c>
      <c r="N386" s="21" t="n">
        <v>908531.78</v>
      </c>
      <c r="O386" s="21" t="n">
        <v>0</v>
      </c>
      <c r="P386" s="21" t="n">
        <f aca="false">L386-N386</f>
        <v>48049.22</v>
      </c>
      <c r="Q386" s="21" t="n">
        <v>0</v>
      </c>
      <c r="R386" s="21" t="n">
        <f aca="false">L386/I386</f>
        <v>1840.99499615089</v>
      </c>
      <c r="S386" s="21" t="n">
        <f aca="false">R386</f>
        <v>1840.99499615089</v>
      </c>
      <c r="T386" s="42" t="n">
        <v>42369</v>
      </c>
    </row>
    <row r="387" customFormat="false" ht="14.35" hidden="false" customHeight="false" outlineLevel="0" collapsed="false">
      <c r="A387" s="38" t="s">
        <v>676</v>
      </c>
      <c r="B387" s="37" t="s">
        <v>677</v>
      </c>
      <c r="C387" s="18" t="s">
        <v>31</v>
      </c>
      <c r="D387" s="18" t="s">
        <v>31</v>
      </c>
      <c r="E387" s="18" t="s">
        <v>31</v>
      </c>
      <c r="F387" s="18" t="s">
        <v>31</v>
      </c>
      <c r="G387" s="18" t="s">
        <v>31</v>
      </c>
      <c r="H387" s="21" t="n">
        <f aca="false">SUM(H388:H388)</f>
        <v>355.8</v>
      </c>
      <c r="I387" s="21" t="n">
        <f aca="false">SUM(I388:I388)</f>
        <v>329.6</v>
      </c>
      <c r="J387" s="21" t="n">
        <f aca="false">SUM(J388:J388)</f>
        <v>291.2</v>
      </c>
      <c r="K387" s="26" t="n">
        <f aca="false">SUM(K388:K388)</f>
        <v>24</v>
      </c>
      <c r="L387" s="21" t="n">
        <f aca="false">SUM(L388:L388)</f>
        <v>569314</v>
      </c>
      <c r="M387" s="21" t="n">
        <f aca="false">SUM(M388:M388)</f>
        <v>0</v>
      </c>
      <c r="N387" s="21" t="n">
        <f aca="false">SUM(N388:N388)</f>
        <v>543726.51</v>
      </c>
      <c r="O387" s="21" t="n">
        <f aca="false">SUM(O388:O388)</f>
        <v>0</v>
      </c>
      <c r="P387" s="21" t="n">
        <f aca="false">SUM(P388:P388)</f>
        <v>25587.49</v>
      </c>
      <c r="Q387" s="21" t="n">
        <f aca="false">SUM(Q388:Q388)</f>
        <v>0</v>
      </c>
      <c r="R387" s="21" t="s">
        <v>31</v>
      </c>
      <c r="S387" s="21" t="s">
        <v>31</v>
      </c>
      <c r="T387" s="17" t="s">
        <v>31</v>
      </c>
    </row>
    <row r="388" customFormat="false" ht="14.35" hidden="false" customHeight="false" outlineLevel="0" collapsed="false">
      <c r="A388" s="38" t="s">
        <v>678</v>
      </c>
      <c r="B388" s="39" t="s">
        <v>679</v>
      </c>
      <c r="C388" s="17" t="n">
        <v>1967</v>
      </c>
      <c r="D388" s="17" t="n">
        <v>2007</v>
      </c>
      <c r="E388" s="40" t="s">
        <v>40</v>
      </c>
      <c r="F388" s="17" t="n">
        <v>2</v>
      </c>
      <c r="G388" s="17" t="n">
        <v>1</v>
      </c>
      <c r="H388" s="21" t="n">
        <v>355.8</v>
      </c>
      <c r="I388" s="21" t="n">
        <v>329.6</v>
      </c>
      <c r="J388" s="21" t="n">
        <v>291.2</v>
      </c>
      <c r="K388" s="26" t="n">
        <v>24</v>
      </c>
      <c r="L388" s="21" t="n">
        <f aca="false">'Приложение 2'!C388</f>
        <v>569314</v>
      </c>
      <c r="M388" s="21" t="n">
        <v>0</v>
      </c>
      <c r="N388" s="21" t="n">
        <v>543726.51</v>
      </c>
      <c r="O388" s="21" t="n">
        <v>0</v>
      </c>
      <c r="P388" s="21" t="n">
        <f aca="false">L388-N388</f>
        <v>25587.49</v>
      </c>
      <c r="Q388" s="21" t="n">
        <v>0</v>
      </c>
      <c r="R388" s="21" t="n">
        <f aca="false">L388/I388</f>
        <v>1727.28762135922</v>
      </c>
      <c r="S388" s="21" t="n">
        <f aca="false">L388/I388</f>
        <v>1727.28762135922</v>
      </c>
      <c r="T388" s="42" t="n">
        <v>42369</v>
      </c>
    </row>
    <row r="389" customFormat="false" ht="14.35" hidden="false" customHeight="false" outlineLevel="0" collapsed="false">
      <c r="A389" s="38" t="s">
        <v>680</v>
      </c>
      <c r="B389" s="37" t="s">
        <v>243</v>
      </c>
      <c r="C389" s="18" t="s">
        <v>31</v>
      </c>
      <c r="D389" s="18" t="s">
        <v>31</v>
      </c>
      <c r="E389" s="18" t="s">
        <v>31</v>
      </c>
      <c r="F389" s="18" t="s">
        <v>31</v>
      </c>
      <c r="G389" s="18" t="s">
        <v>31</v>
      </c>
      <c r="H389" s="21" t="n">
        <f aca="false">SUM(H390:H394)</f>
        <v>7417.8</v>
      </c>
      <c r="I389" s="21" t="n">
        <f aca="false">SUM(I390:I394)</f>
        <v>6744</v>
      </c>
      <c r="J389" s="21" t="n">
        <f aca="false">SUM(J390:J394)</f>
        <v>1082.9</v>
      </c>
      <c r="K389" s="26" t="n">
        <f aca="false">SUM(K390:K394)</f>
        <v>435</v>
      </c>
      <c r="L389" s="21" t="n">
        <f aca="false">SUM(L390:L394)</f>
        <v>8508628.39</v>
      </c>
      <c r="M389" s="21" t="n">
        <f aca="false">SUM(M390:M394)</f>
        <v>0</v>
      </c>
      <c r="N389" s="21" t="n">
        <f aca="false">SUM(N390:N394)</f>
        <v>8045017.42</v>
      </c>
      <c r="O389" s="21" t="n">
        <f aca="false">SUM(O390:O394)</f>
        <v>0</v>
      </c>
      <c r="P389" s="21" t="n">
        <f aca="false">SUM(P390:P394)</f>
        <v>463610.97</v>
      </c>
      <c r="Q389" s="21" t="n">
        <f aca="false">SUM(Q390:Q394)</f>
        <v>0</v>
      </c>
      <c r="R389" s="21" t="s">
        <v>31</v>
      </c>
      <c r="S389" s="21" t="s">
        <v>31</v>
      </c>
      <c r="T389" s="26" t="s">
        <v>31</v>
      </c>
    </row>
    <row r="390" customFormat="false" ht="14.35" hidden="false" customHeight="false" outlineLevel="0" collapsed="false">
      <c r="A390" s="38" t="s">
        <v>681</v>
      </c>
      <c r="B390" s="37" t="s">
        <v>682</v>
      </c>
      <c r="C390" s="17" t="n">
        <v>1987</v>
      </c>
      <c r="D390" s="17" t="n">
        <v>2007</v>
      </c>
      <c r="E390" s="40" t="s">
        <v>50</v>
      </c>
      <c r="F390" s="17" t="n">
        <v>5</v>
      </c>
      <c r="G390" s="17" t="n">
        <v>6</v>
      </c>
      <c r="H390" s="21" t="n">
        <v>4703.1</v>
      </c>
      <c r="I390" s="21" t="n">
        <v>4196.6</v>
      </c>
      <c r="J390" s="21" t="n">
        <v>780.1</v>
      </c>
      <c r="K390" s="26" t="n">
        <v>237</v>
      </c>
      <c r="L390" s="21" t="n">
        <f aca="false">'Приложение 2'!C390</f>
        <v>3568803</v>
      </c>
      <c r="M390" s="21" t="n">
        <v>0</v>
      </c>
      <c r="N390" s="21" t="n">
        <v>3274947.4</v>
      </c>
      <c r="O390" s="21" t="n">
        <v>0</v>
      </c>
      <c r="P390" s="21" t="n">
        <f aca="false">L390-N390</f>
        <v>293855.6</v>
      </c>
      <c r="Q390" s="21" t="n">
        <v>0</v>
      </c>
      <c r="R390" s="21" t="n">
        <f aca="false">L390/I390</f>
        <v>850.403421817662</v>
      </c>
      <c r="S390" s="21" t="n">
        <f aca="false">R390</f>
        <v>850.403421817662</v>
      </c>
      <c r="T390" s="38" t="s">
        <v>161</v>
      </c>
    </row>
    <row r="391" customFormat="false" ht="14.35" hidden="false" customHeight="false" outlineLevel="0" collapsed="false">
      <c r="A391" s="38" t="s">
        <v>683</v>
      </c>
      <c r="B391" s="37" t="s">
        <v>684</v>
      </c>
      <c r="C391" s="17" t="n">
        <v>1970</v>
      </c>
      <c r="D391" s="17" t="n">
        <v>2007</v>
      </c>
      <c r="E391" s="40" t="s">
        <v>40</v>
      </c>
      <c r="F391" s="17" t="n">
        <v>2</v>
      </c>
      <c r="G391" s="17" t="n">
        <v>2</v>
      </c>
      <c r="H391" s="21" t="n">
        <v>485</v>
      </c>
      <c r="I391" s="21" t="n">
        <v>490.6</v>
      </c>
      <c r="J391" s="21" t="n">
        <v>62.7</v>
      </c>
      <c r="K391" s="26" t="n">
        <v>36</v>
      </c>
      <c r="L391" s="21" t="n">
        <f aca="false">'Приложение 2'!C391</f>
        <v>342893</v>
      </c>
      <c r="M391" s="21" t="n">
        <v>0</v>
      </c>
      <c r="N391" s="21" t="n">
        <v>301915.5</v>
      </c>
      <c r="O391" s="21" t="n">
        <v>0</v>
      </c>
      <c r="P391" s="21" t="n">
        <f aca="false">L391-N391</f>
        <v>40977.5</v>
      </c>
      <c r="Q391" s="21" t="n">
        <v>0</v>
      </c>
      <c r="R391" s="21" t="n">
        <f aca="false">L391/I391</f>
        <v>698.925805136567</v>
      </c>
      <c r="S391" s="21" t="n">
        <f aca="false">R391</f>
        <v>698.925805136567</v>
      </c>
      <c r="T391" s="38" t="s">
        <v>161</v>
      </c>
    </row>
    <row r="392" customFormat="false" ht="14.35" hidden="false" customHeight="false" outlineLevel="0" collapsed="false">
      <c r="A392" s="38" t="s">
        <v>685</v>
      </c>
      <c r="B392" s="37" t="s">
        <v>247</v>
      </c>
      <c r="C392" s="17" t="n">
        <v>1970</v>
      </c>
      <c r="D392" s="17" t="n">
        <v>2007</v>
      </c>
      <c r="E392" s="40" t="s">
        <v>40</v>
      </c>
      <c r="F392" s="17" t="n">
        <v>2</v>
      </c>
      <c r="G392" s="17" t="n">
        <v>4</v>
      </c>
      <c r="H392" s="21" t="n">
        <v>1065.2</v>
      </c>
      <c r="I392" s="21" t="n">
        <v>981.2</v>
      </c>
      <c r="J392" s="21" t="n">
        <v>92</v>
      </c>
      <c r="K392" s="26" t="n">
        <v>72</v>
      </c>
      <c r="L392" s="21" t="n">
        <f aca="false">'Приложение 2'!C392</f>
        <v>835742</v>
      </c>
      <c r="M392" s="21" t="n">
        <v>0</v>
      </c>
      <c r="N392" s="21" t="n">
        <v>797738.57</v>
      </c>
      <c r="O392" s="21" t="n">
        <v>0</v>
      </c>
      <c r="P392" s="21" t="n">
        <f aca="false">L392-N392</f>
        <v>38003.4300000001</v>
      </c>
      <c r="Q392" s="21" t="n">
        <v>0</v>
      </c>
      <c r="R392" s="21" t="n">
        <f aca="false">L392/I392</f>
        <v>851.754993885039</v>
      </c>
      <c r="S392" s="21" t="n">
        <f aca="false">R392</f>
        <v>851.754993885039</v>
      </c>
      <c r="T392" s="38" t="s">
        <v>161</v>
      </c>
    </row>
    <row r="393" customFormat="false" ht="14.35" hidden="false" customHeight="false" outlineLevel="0" collapsed="false">
      <c r="A393" s="38" t="s">
        <v>686</v>
      </c>
      <c r="B393" s="37" t="s">
        <v>687</v>
      </c>
      <c r="C393" s="17" t="n">
        <v>1961</v>
      </c>
      <c r="D393" s="17" t="n">
        <v>2007</v>
      </c>
      <c r="E393" s="40" t="s">
        <v>40</v>
      </c>
      <c r="F393" s="17" t="n">
        <v>2</v>
      </c>
      <c r="G393" s="17" t="n">
        <v>2</v>
      </c>
      <c r="H393" s="21" t="n">
        <v>582.1</v>
      </c>
      <c r="I393" s="21" t="n">
        <v>541.1</v>
      </c>
      <c r="J393" s="21" t="n">
        <v>61.1</v>
      </c>
      <c r="K393" s="26" t="n">
        <v>48</v>
      </c>
      <c r="L393" s="21" t="n">
        <f aca="false">'Приложение 2'!C393</f>
        <v>383269</v>
      </c>
      <c r="M393" s="21" t="n">
        <v>0</v>
      </c>
      <c r="N393" s="21" t="n">
        <v>337786</v>
      </c>
      <c r="O393" s="21" t="n">
        <v>0</v>
      </c>
      <c r="P393" s="21" t="n">
        <f aca="false">L393-N393</f>
        <v>45483</v>
      </c>
      <c r="Q393" s="21" t="n">
        <v>0</v>
      </c>
      <c r="R393" s="21" t="n">
        <f aca="false">L393/I393</f>
        <v>708.314544446498</v>
      </c>
      <c r="S393" s="21" t="n">
        <f aca="false">R393</f>
        <v>708.314544446498</v>
      </c>
      <c r="T393" s="38" t="s">
        <v>161</v>
      </c>
    </row>
    <row r="394" customFormat="false" ht="14.35" hidden="false" customHeight="false" outlineLevel="0" collapsed="false">
      <c r="A394" s="38" t="s">
        <v>688</v>
      </c>
      <c r="B394" s="37" t="s">
        <v>689</v>
      </c>
      <c r="C394" s="74" t="n">
        <v>1969</v>
      </c>
      <c r="D394" s="74" t="n">
        <v>2007</v>
      </c>
      <c r="E394" s="40" t="s">
        <v>40</v>
      </c>
      <c r="F394" s="17" t="n">
        <v>2</v>
      </c>
      <c r="G394" s="17" t="n">
        <v>2</v>
      </c>
      <c r="H394" s="21" t="n">
        <v>582.4</v>
      </c>
      <c r="I394" s="21" t="n">
        <v>534.5</v>
      </c>
      <c r="J394" s="21" t="n">
        <v>87</v>
      </c>
      <c r="K394" s="26" t="n">
        <v>42</v>
      </c>
      <c r="L394" s="21" t="n">
        <f aca="false">'Приложение 2'!C394</f>
        <v>3377921.39</v>
      </c>
      <c r="M394" s="21" t="n">
        <v>0</v>
      </c>
      <c r="N394" s="21" t="n">
        <v>3332629.95</v>
      </c>
      <c r="O394" s="21" t="n">
        <v>0</v>
      </c>
      <c r="P394" s="21" t="n">
        <f aca="false">L394-N394</f>
        <v>45291.4399999999</v>
      </c>
      <c r="Q394" s="21" t="n">
        <v>0</v>
      </c>
      <c r="R394" s="21" t="n">
        <f aca="false">L394/I394</f>
        <v>6319.77809167446</v>
      </c>
      <c r="S394" s="21" t="n">
        <f aca="false">R394</f>
        <v>6319.77809167446</v>
      </c>
      <c r="T394" s="38" t="s">
        <v>161</v>
      </c>
    </row>
    <row r="395" customFormat="false" ht="14.35" hidden="false" customHeight="false" outlineLevel="0" collapsed="false">
      <c r="A395" s="75" t="s">
        <v>690</v>
      </c>
      <c r="B395" s="75"/>
      <c r="C395" s="75"/>
      <c r="D395" s="75"/>
      <c r="E395" s="75"/>
      <c r="F395" s="75"/>
      <c r="G395" s="75"/>
      <c r="H395" s="75"/>
      <c r="I395" s="75"/>
      <c r="J395" s="75"/>
      <c r="K395" s="75"/>
      <c r="L395" s="75"/>
      <c r="M395" s="75"/>
      <c r="N395" s="75"/>
      <c r="O395" s="75"/>
      <c r="P395" s="75"/>
      <c r="Q395" s="75"/>
      <c r="R395" s="75"/>
      <c r="S395" s="75"/>
      <c r="T395" s="75"/>
    </row>
    <row r="396" s="76" customFormat="true" ht="14.35" hidden="false" customHeight="false" outlineLevel="0" collapsed="false">
      <c r="A396" s="33" t="s">
        <v>33</v>
      </c>
      <c r="B396" s="34"/>
      <c r="C396" s="18" t="s">
        <v>31</v>
      </c>
      <c r="D396" s="18" t="s">
        <v>31</v>
      </c>
      <c r="E396" s="18" t="s">
        <v>31</v>
      </c>
      <c r="F396" s="18" t="s">
        <v>31</v>
      </c>
      <c r="G396" s="18" t="s">
        <v>31</v>
      </c>
      <c r="H396" s="21" t="n">
        <f aca="false">H397+H400</f>
        <v>1746.6</v>
      </c>
      <c r="I396" s="21" t="n">
        <f aca="false">I397+I400</f>
        <v>1586.8</v>
      </c>
      <c r="J396" s="21" t="n">
        <f aca="false">J397+J400</f>
        <v>1586.8</v>
      </c>
      <c r="K396" s="26" t="n">
        <f aca="false">K397+K400</f>
        <v>98</v>
      </c>
      <c r="L396" s="21" t="n">
        <f aca="false">L397+L400</f>
        <v>7601419.33</v>
      </c>
      <c r="M396" s="21" t="n">
        <f aca="false">M397+M400</f>
        <v>2025315.21</v>
      </c>
      <c r="N396" s="21" t="n">
        <f aca="false">N397+N400</f>
        <v>4860168.8</v>
      </c>
      <c r="O396" s="21" t="n">
        <f aca="false">O397+O400</f>
        <v>437557.14</v>
      </c>
      <c r="P396" s="21" t="n">
        <f aca="false">P397+P400</f>
        <v>278378.18</v>
      </c>
      <c r="Q396" s="21" t="n">
        <f aca="false">Q397+Q400</f>
        <v>0</v>
      </c>
      <c r="R396" s="21" t="s">
        <v>31</v>
      </c>
      <c r="S396" s="21" t="s">
        <v>31</v>
      </c>
      <c r="T396" s="17" t="s">
        <v>31</v>
      </c>
    </row>
    <row r="397" customFormat="false" ht="14.35" hidden="false" customHeight="false" outlineLevel="0" collapsed="false">
      <c r="A397" s="17" t="n">
        <v>1</v>
      </c>
      <c r="B397" s="39" t="s">
        <v>35</v>
      </c>
      <c r="C397" s="18" t="s">
        <v>31</v>
      </c>
      <c r="D397" s="18" t="s">
        <v>31</v>
      </c>
      <c r="E397" s="18" t="s">
        <v>31</v>
      </c>
      <c r="F397" s="18" t="s">
        <v>31</v>
      </c>
      <c r="G397" s="18" t="s">
        <v>31</v>
      </c>
      <c r="H397" s="21" t="n">
        <f aca="false">H398</f>
        <v>534.3</v>
      </c>
      <c r="I397" s="21" t="n">
        <f aca="false">I398</f>
        <v>492.5</v>
      </c>
      <c r="J397" s="21" t="n">
        <f aca="false">J398</f>
        <v>492.5</v>
      </c>
      <c r="K397" s="26" t="n">
        <f aca="false">K398</f>
        <v>36</v>
      </c>
      <c r="L397" s="21" t="n">
        <f aca="false">L398</f>
        <v>3888155.33</v>
      </c>
      <c r="M397" s="21" t="n">
        <f aca="false">M398</f>
        <v>1035956.21</v>
      </c>
      <c r="N397" s="21" t="n">
        <f aca="false">N398</f>
        <v>2519345.8</v>
      </c>
      <c r="O397" s="21" t="n">
        <f aca="false">O398</f>
        <v>251894.14</v>
      </c>
      <c r="P397" s="21" t="n">
        <f aca="false">P398</f>
        <v>80959.18</v>
      </c>
      <c r="Q397" s="21" t="n">
        <f aca="false">Q398</f>
        <v>0</v>
      </c>
      <c r="R397" s="21" t="s">
        <v>31</v>
      </c>
      <c r="S397" s="21" t="s">
        <v>31</v>
      </c>
      <c r="T397" s="17" t="s">
        <v>31</v>
      </c>
    </row>
    <row r="398" s="9" customFormat="true" ht="14.35" hidden="false" customHeight="false" outlineLevel="0" collapsed="false">
      <c r="A398" s="38" t="s">
        <v>36</v>
      </c>
      <c r="B398" s="37" t="s">
        <v>37</v>
      </c>
      <c r="C398" s="18" t="s">
        <v>31</v>
      </c>
      <c r="D398" s="18" t="s">
        <v>31</v>
      </c>
      <c r="E398" s="18" t="s">
        <v>31</v>
      </c>
      <c r="F398" s="18" t="s">
        <v>31</v>
      </c>
      <c r="G398" s="18" t="s">
        <v>31</v>
      </c>
      <c r="H398" s="21" t="n">
        <f aca="false">SUM(H399:H399)</f>
        <v>534.3</v>
      </c>
      <c r="I398" s="21" t="n">
        <f aca="false">SUM(I399:I399)</f>
        <v>492.5</v>
      </c>
      <c r="J398" s="21" t="n">
        <f aca="false">SUM(J399:J399)</f>
        <v>492.5</v>
      </c>
      <c r="K398" s="26" t="n">
        <f aca="false">SUM(K399:K399)</f>
        <v>36</v>
      </c>
      <c r="L398" s="21" t="n">
        <f aca="false">SUM(L399:L399)</f>
        <v>3888155.33</v>
      </c>
      <c r="M398" s="21" t="n">
        <f aca="false">SUM(M399:M399)</f>
        <v>1035956.21</v>
      </c>
      <c r="N398" s="21" t="n">
        <f aca="false">SUM(N399:N399)</f>
        <v>2519345.8</v>
      </c>
      <c r="O398" s="21" t="n">
        <f aca="false">SUM(O399:O399)</f>
        <v>251894.14</v>
      </c>
      <c r="P398" s="21" t="n">
        <f aca="false">SUM(P399:P399)</f>
        <v>80959.18</v>
      </c>
      <c r="Q398" s="21" t="n">
        <f aca="false">SUM(Q399:Q399)</f>
        <v>0</v>
      </c>
      <c r="R398" s="21" t="s">
        <v>31</v>
      </c>
      <c r="S398" s="21" t="s">
        <v>31</v>
      </c>
      <c r="T398" s="17" t="s">
        <v>31</v>
      </c>
    </row>
    <row r="399" customFormat="false" ht="14.35" hidden="false" customHeight="false" outlineLevel="0" collapsed="false">
      <c r="A399" s="38" t="s">
        <v>38</v>
      </c>
      <c r="B399" s="39" t="s">
        <v>691</v>
      </c>
      <c r="C399" s="17" t="n">
        <v>1975</v>
      </c>
      <c r="D399" s="17" t="n">
        <v>1975</v>
      </c>
      <c r="E399" s="40" t="s">
        <v>40</v>
      </c>
      <c r="F399" s="17" t="n">
        <v>2</v>
      </c>
      <c r="G399" s="17" t="n">
        <v>2</v>
      </c>
      <c r="H399" s="21" t="n">
        <v>534.3</v>
      </c>
      <c r="I399" s="21" t="n">
        <v>492.5</v>
      </c>
      <c r="J399" s="21" t="n">
        <v>492.5</v>
      </c>
      <c r="K399" s="26" t="n">
        <v>36</v>
      </c>
      <c r="L399" s="21" t="n">
        <f aca="false">'Приложение 2'!C399</f>
        <v>3888155.33</v>
      </c>
      <c r="M399" s="21" t="n">
        <v>1035956.21</v>
      </c>
      <c r="N399" s="21" t="n">
        <v>2519345.8</v>
      </c>
      <c r="O399" s="21" t="n">
        <v>251894.14</v>
      </c>
      <c r="P399" s="21" t="n">
        <v>80959.18</v>
      </c>
      <c r="Q399" s="21" t="n">
        <v>0</v>
      </c>
      <c r="R399" s="21" t="n">
        <f aca="false">L399/I399</f>
        <v>7894.73163451777</v>
      </c>
      <c r="S399" s="21" t="n">
        <f aca="false">L399/I399</f>
        <v>7894.73163451777</v>
      </c>
      <c r="T399" s="42" t="n">
        <v>42735</v>
      </c>
    </row>
    <row r="400" customFormat="false" ht="14.35" hidden="false" customHeight="false" outlineLevel="0" collapsed="false">
      <c r="A400" s="17" t="n">
        <v>2</v>
      </c>
      <c r="B400" s="39" t="s">
        <v>58</v>
      </c>
      <c r="C400" s="18" t="s">
        <v>31</v>
      </c>
      <c r="D400" s="18" t="s">
        <v>31</v>
      </c>
      <c r="E400" s="18" t="s">
        <v>31</v>
      </c>
      <c r="F400" s="18" t="s">
        <v>31</v>
      </c>
      <c r="G400" s="18" t="s">
        <v>31</v>
      </c>
      <c r="H400" s="21" t="n">
        <f aca="false">H401</f>
        <v>1212.3</v>
      </c>
      <c r="I400" s="21" t="n">
        <f aca="false">I401</f>
        <v>1094.3</v>
      </c>
      <c r="J400" s="21" t="n">
        <f aca="false">J401</f>
        <v>1094.3</v>
      </c>
      <c r="K400" s="26" t="n">
        <f aca="false">K401</f>
        <v>62</v>
      </c>
      <c r="L400" s="21" t="n">
        <f aca="false">L401</f>
        <v>3713264</v>
      </c>
      <c r="M400" s="21" t="n">
        <f aca="false">M401</f>
        <v>989359</v>
      </c>
      <c r="N400" s="21" t="n">
        <f aca="false">N401</f>
        <v>2340823</v>
      </c>
      <c r="O400" s="21" t="n">
        <f aca="false">O401</f>
        <v>185663</v>
      </c>
      <c r="P400" s="21" t="n">
        <f aca="false">P401</f>
        <v>197419</v>
      </c>
      <c r="Q400" s="21" t="n">
        <f aca="false">Q401</f>
        <v>0</v>
      </c>
      <c r="R400" s="21" t="s">
        <v>31</v>
      </c>
      <c r="S400" s="21" t="s">
        <v>31</v>
      </c>
      <c r="T400" s="17" t="s">
        <v>31</v>
      </c>
    </row>
    <row r="401" s="9" customFormat="true" ht="14.35" hidden="false" customHeight="false" outlineLevel="0" collapsed="false">
      <c r="A401" s="38" t="s">
        <v>43</v>
      </c>
      <c r="B401" s="37" t="s">
        <v>107</v>
      </c>
      <c r="C401" s="18" t="s">
        <v>31</v>
      </c>
      <c r="D401" s="18" t="s">
        <v>31</v>
      </c>
      <c r="E401" s="18" t="s">
        <v>31</v>
      </c>
      <c r="F401" s="18" t="s">
        <v>31</v>
      </c>
      <c r="G401" s="18" t="s">
        <v>31</v>
      </c>
      <c r="H401" s="21" t="n">
        <f aca="false">SUM(H402:H402)</f>
        <v>1212.3</v>
      </c>
      <c r="I401" s="21" t="n">
        <f aca="false">SUM(I402:I402)</f>
        <v>1094.3</v>
      </c>
      <c r="J401" s="21" t="n">
        <f aca="false">SUM(J402:J402)</f>
        <v>1094.3</v>
      </c>
      <c r="K401" s="26" t="n">
        <f aca="false">SUM(K402:K402)</f>
        <v>62</v>
      </c>
      <c r="L401" s="21" t="n">
        <f aca="false">SUM(L402:L402)</f>
        <v>3713264</v>
      </c>
      <c r="M401" s="21" t="n">
        <f aca="false">SUM(M402:M402)</f>
        <v>989359</v>
      </c>
      <c r="N401" s="21" t="n">
        <f aca="false">SUM(N402:N402)</f>
        <v>2340823</v>
      </c>
      <c r="O401" s="21" t="n">
        <f aca="false">SUM(O402:O402)</f>
        <v>185663</v>
      </c>
      <c r="P401" s="21" t="n">
        <f aca="false">SUM(P402:P402)</f>
        <v>197419</v>
      </c>
      <c r="Q401" s="21" t="n">
        <f aca="false">SUM(Q402:Q402)</f>
        <v>0</v>
      </c>
      <c r="R401" s="21" t="s">
        <v>31</v>
      </c>
      <c r="S401" s="21" t="s">
        <v>31</v>
      </c>
      <c r="T401" s="17" t="s">
        <v>31</v>
      </c>
    </row>
    <row r="402" customFormat="false" ht="14.35" hidden="false" customHeight="false" outlineLevel="0" collapsed="false">
      <c r="A402" s="38" t="s">
        <v>255</v>
      </c>
      <c r="B402" s="39" t="s">
        <v>692</v>
      </c>
      <c r="C402" s="17" t="n">
        <v>1975</v>
      </c>
      <c r="D402" s="17" t="n">
        <v>1975</v>
      </c>
      <c r="E402" s="40" t="s">
        <v>45</v>
      </c>
      <c r="F402" s="17" t="n">
        <v>3</v>
      </c>
      <c r="G402" s="17" t="n">
        <v>2</v>
      </c>
      <c r="H402" s="21" t="n">
        <v>1212.3</v>
      </c>
      <c r="I402" s="21" t="n">
        <v>1094.3</v>
      </c>
      <c r="J402" s="21" t="n">
        <v>1094.3</v>
      </c>
      <c r="K402" s="26" t="n">
        <v>62</v>
      </c>
      <c r="L402" s="21" t="n">
        <v>3713264</v>
      </c>
      <c r="M402" s="21" t="n">
        <v>989359</v>
      </c>
      <c r="N402" s="21" t="n">
        <v>2340823</v>
      </c>
      <c r="O402" s="21" t="n">
        <v>185663</v>
      </c>
      <c r="P402" s="21" t="n">
        <v>197419</v>
      </c>
      <c r="Q402" s="21" t="n">
        <v>0</v>
      </c>
      <c r="R402" s="21" t="n">
        <f aca="false">L402/I402</f>
        <v>3393.27789454446</v>
      </c>
      <c r="S402" s="21" t="n">
        <v>3423.53</v>
      </c>
      <c r="T402" s="42" t="n">
        <v>42735</v>
      </c>
    </row>
    <row r="403" customFormat="false" ht="14.35" hidden="false" customHeight="false" outlineLevel="0" collapsed="false">
      <c r="A403" s="75" t="s">
        <v>693</v>
      </c>
      <c r="B403" s="75"/>
      <c r="C403" s="75"/>
      <c r="D403" s="75"/>
      <c r="E403" s="75"/>
      <c r="F403" s="75"/>
      <c r="G403" s="75"/>
      <c r="H403" s="75"/>
      <c r="I403" s="75"/>
      <c r="J403" s="75"/>
      <c r="K403" s="75"/>
      <c r="L403" s="75"/>
      <c r="M403" s="75"/>
      <c r="N403" s="75"/>
      <c r="O403" s="75"/>
      <c r="P403" s="75"/>
      <c r="Q403" s="75"/>
      <c r="R403" s="75"/>
      <c r="S403" s="75"/>
      <c r="T403" s="75"/>
    </row>
    <row r="404" s="9" customFormat="true" ht="14.35" hidden="false" customHeight="false" outlineLevel="0" collapsed="false">
      <c r="A404" s="33" t="s">
        <v>694</v>
      </c>
      <c r="B404" s="34"/>
      <c r="C404" s="18" t="s">
        <v>31</v>
      </c>
      <c r="D404" s="18" t="s">
        <v>31</v>
      </c>
      <c r="E404" s="18" t="s">
        <v>31</v>
      </c>
      <c r="F404" s="18" t="s">
        <v>31</v>
      </c>
      <c r="G404" s="18" t="s">
        <v>31</v>
      </c>
      <c r="H404" s="21" t="n">
        <f aca="false">H405+H409+H412+H432+H440+H548+H562+H581+H588+H769+H775+H780+H788+H807</f>
        <v>1068757.54</v>
      </c>
      <c r="I404" s="21" t="n">
        <f aca="false">I405+I409+I412+I432+I440+I548+I562+I581+I588+I769+I775+I780+I788+I807</f>
        <v>952887.8428</v>
      </c>
      <c r="J404" s="21" t="n">
        <f aca="false">J405+J409+J412+J432+J440+J548+J562+J581+J588+J769+J775+J780+J788+J807</f>
        <v>949127.72</v>
      </c>
      <c r="K404" s="26" t="n">
        <f aca="false">K405+K409+K412+K432+K440+K548+K562+K581+K588+K769+K775+K780+K788+K807</f>
        <v>46580</v>
      </c>
      <c r="L404" s="21" t="n">
        <f aca="false">L405+L409+L412+L432+L440+L548+L562+L581+L588+L769+L775+L780+L788+L807</f>
        <v>1076726018.45</v>
      </c>
      <c r="M404" s="21" t="n">
        <f aca="false">M405+M409+M412+M432+M440+M548+M562+M581+M588+M769+M775+M780+M788+M807</f>
        <v>0</v>
      </c>
      <c r="N404" s="21" t="n">
        <f aca="false">N405+N409+N412+N432+N440+N548+N562+N581+N588+N769+N775+N780+N788+N807</f>
        <v>386704176.701052</v>
      </c>
      <c r="O404" s="21" t="n">
        <f aca="false">O405+O409+O412+O432+O440+O548+O562+O581+O588+O769+O775+O780+O788+O807</f>
        <v>3096261.79</v>
      </c>
      <c r="P404" s="21" t="n">
        <f aca="false">P405+P409+P412+P432+P440+P548+P562+P581+P588+P769+P775+P780+P788+P807</f>
        <v>676835875.128948</v>
      </c>
      <c r="Q404" s="21" t="n">
        <f aca="false">Q405+Q409+Q412+Q432+Q440+Q548+Q562+Q581+Q588+Q769+Q775+Q780+Q788+Q807</f>
        <v>10089704.83</v>
      </c>
      <c r="R404" s="21" t="s">
        <v>31</v>
      </c>
      <c r="S404" s="21" t="s">
        <v>31</v>
      </c>
      <c r="T404" s="17" t="s">
        <v>31</v>
      </c>
      <c r="U404" s="77"/>
      <c r="V404" s="77"/>
    </row>
    <row r="405" customFormat="false" ht="14.35" hidden="false" customHeight="false" outlineLevel="0" collapsed="false">
      <c r="A405" s="36" t="n">
        <v>1</v>
      </c>
      <c r="B405" s="37" t="s">
        <v>251</v>
      </c>
      <c r="C405" s="18" t="s">
        <v>31</v>
      </c>
      <c r="D405" s="18" t="s">
        <v>31</v>
      </c>
      <c r="E405" s="18" t="s">
        <v>31</v>
      </c>
      <c r="F405" s="18" t="s">
        <v>31</v>
      </c>
      <c r="G405" s="18" t="s">
        <v>31</v>
      </c>
      <c r="H405" s="21" t="n">
        <f aca="false">H406</f>
        <v>1690</v>
      </c>
      <c r="I405" s="21" t="n">
        <f aca="false">I406</f>
        <v>1462.5</v>
      </c>
      <c r="J405" s="21" t="n">
        <f aca="false">J406</f>
        <v>1462.5</v>
      </c>
      <c r="K405" s="26" t="n">
        <f aca="false">K406</f>
        <v>71</v>
      </c>
      <c r="L405" s="21" t="n">
        <f aca="false">L406</f>
        <v>4210945</v>
      </c>
      <c r="M405" s="21" t="n">
        <f aca="false">M406</f>
        <v>0</v>
      </c>
      <c r="N405" s="21" t="n">
        <f aca="false">N406</f>
        <v>1927315</v>
      </c>
      <c r="O405" s="21" t="n">
        <f aca="false">O406</f>
        <v>173158</v>
      </c>
      <c r="P405" s="21" t="n">
        <f aca="false">P406</f>
        <v>2110472</v>
      </c>
      <c r="Q405" s="21" t="n">
        <f aca="false">Q406</f>
        <v>0</v>
      </c>
      <c r="R405" s="21" t="s">
        <v>31</v>
      </c>
      <c r="S405" s="21" t="s">
        <v>31</v>
      </c>
      <c r="T405" s="17" t="s">
        <v>31</v>
      </c>
      <c r="U405" s="77"/>
      <c r="V405" s="77"/>
    </row>
    <row r="406" customFormat="false" ht="14.35" hidden="false" customHeight="false" outlineLevel="0" collapsed="false">
      <c r="A406" s="36" t="s">
        <v>36</v>
      </c>
      <c r="B406" s="37" t="s">
        <v>252</v>
      </c>
      <c r="C406" s="18" t="s">
        <v>31</v>
      </c>
      <c r="D406" s="18" t="s">
        <v>31</v>
      </c>
      <c r="E406" s="18" t="s">
        <v>31</v>
      </c>
      <c r="F406" s="18" t="s">
        <v>31</v>
      </c>
      <c r="G406" s="18" t="s">
        <v>31</v>
      </c>
      <c r="H406" s="21" t="n">
        <f aca="false">SUM(H407:H408)</f>
        <v>1690</v>
      </c>
      <c r="I406" s="21" t="n">
        <f aca="false">SUM(I407:I408)</f>
        <v>1462.5</v>
      </c>
      <c r="J406" s="21" t="n">
        <f aca="false">SUM(J407:J408)</f>
        <v>1462.5</v>
      </c>
      <c r="K406" s="26" t="n">
        <f aca="false">SUM(K407:K408)</f>
        <v>71</v>
      </c>
      <c r="L406" s="21" t="n">
        <f aca="false">SUM(L407:L408)</f>
        <v>4210945</v>
      </c>
      <c r="M406" s="21" t="n">
        <f aca="false">SUM(M407:M408)</f>
        <v>0</v>
      </c>
      <c r="N406" s="21" t="n">
        <f aca="false">SUM(N407:N408)</f>
        <v>1927315</v>
      </c>
      <c r="O406" s="21" t="n">
        <f aca="false">SUM(O407:O408)</f>
        <v>173158</v>
      </c>
      <c r="P406" s="21" t="n">
        <f aca="false">SUM(P407:P408)</f>
        <v>2110472</v>
      </c>
      <c r="Q406" s="21" t="n">
        <f aca="false">SUM(Q407:Q408)</f>
        <v>0</v>
      </c>
      <c r="R406" s="21" t="s">
        <v>31</v>
      </c>
      <c r="S406" s="21" t="s">
        <v>31</v>
      </c>
      <c r="T406" s="17" t="s">
        <v>31</v>
      </c>
      <c r="U406" s="77"/>
      <c r="V406" s="77"/>
    </row>
    <row r="407" customFormat="false" ht="14.35" hidden="false" customHeight="false" outlineLevel="0" collapsed="false">
      <c r="A407" s="38" t="s">
        <v>38</v>
      </c>
      <c r="B407" s="39" t="s">
        <v>695</v>
      </c>
      <c r="C407" s="17" t="n">
        <v>1982</v>
      </c>
      <c r="D407" s="17" t="n">
        <v>1982</v>
      </c>
      <c r="E407" s="40" t="s">
        <v>40</v>
      </c>
      <c r="F407" s="17" t="n">
        <v>2</v>
      </c>
      <c r="G407" s="17" t="n">
        <v>3</v>
      </c>
      <c r="H407" s="21" t="n">
        <v>845.4</v>
      </c>
      <c r="I407" s="21" t="n">
        <v>724.6</v>
      </c>
      <c r="J407" s="21" t="n">
        <v>724.6</v>
      </c>
      <c r="K407" s="26" t="n">
        <v>35</v>
      </c>
      <c r="L407" s="21" t="n">
        <f aca="false">'Приложение 2'!C407</f>
        <v>3194387</v>
      </c>
      <c r="M407" s="21" t="n">
        <v>0</v>
      </c>
      <c r="N407" s="21" t="n">
        <v>1419115</v>
      </c>
      <c r="O407" s="21" t="n">
        <v>173158</v>
      </c>
      <c r="P407" s="21" t="n">
        <f aca="false">L407-N407-O407</f>
        <v>1602114</v>
      </c>
      <c r="Q407" s="21" t="n">
        <v>0</v>
      </c>
      <c r="R407" s="21" t="n">
        <f aca="false">L407/I407</f>
        <v>4408.48330113166</v>
      </c>
      <c r="S407" s="21" t="n">
        <f aca="false">R407</f>
        <v>4408.48330113166</v>
      </c>
      <c r="T407" s="38" t="s">
        <v>477</v>
      </c>
      <c r="U407" s="77"/>
      <c r="V407" s="77"/>
    </row>
    <row r="408" customFormat="false" ht="14.35" hidden="false" customHeight="false" outlineLevel="0" collapsed="false">
      <c r="A408" s="38" t="s">
        <v>696</v>
      </c>
      <c r="B408" s="39" t="s">
        <v>697</v>
      </c>
      <c r="C408" s="17" t="n">
        <v>1991</v>
      </c>
      <c r="D408" s="17" t="n">
        <v>1991</v>
      </c>
      <c r="E408" s="40" t="s">
        <v>40</v>
      </c>
      <c r="F408" s="17" t="n">
        <v>2</v>
      </c>
      <c r="G408" s="17" t="n">
        <v>3</v>
      </c>
      <c r="H408" s="21" t="n">
        <v>844.6</v>
      </c>
      <c r="I408" s="21" t="n">
        <v>737.9</v>
      </c>
      <c r="J408" s="21" t="n">
        <v>737.9</v>
      </c>
      <c r="K408" s="26" t="n">
        <v>36</v>
      </c>
      <c r="L408" s="21" t="n">
        <f aca="false">'Приложение 2'!C408</f>
        <v>1016558</v>
      </c>
      <c r="M408" s="21" t="n">
        <v>0</v>
      </c>
      <c r="N408" s="21" t="n">
        <v>508200</v>
      </c>
      <c r="O408" s="21" t="n">
        <v>0</v>
      </c>
      <c r="P408" s="21" t="n">
        <f aca="false">L408-N408-O408</f>
        <v>508358</v>
      </c>
      <c r="Q408" s="21" t="n">
        <v>0</v>
      </c>
      <c r="R408" s="21" t="n">
        <f aca="false">L408/I408</f>
        <v>1377.63653611601</v>
      </c>
      <c r="S408" s="21" t="n">
        <f aca="false">R408</f>
        <v>1377.63653611601</v>
      </c>
      <c r="T408" s="38" t="s">
        <v>477</v>
      </c>
      <c r="U408" s="77"/>
      <c r="V408" s="77"/>
    </row>
    <row r="409" s="9" customFormat="true" ht="14.35" hidden="false" customHeight="false" outlineLevel="0" collapsed="false">
      <c r="A409" s="17" t="n">
        <v>2</v>
      </c>
      <c r="B409" s="39" t="s">
        <v>35</v>
      </c>
      <c r="C409" s="18" t="s">
        <v>31</v>
      </c>
      <c r="D409" s="18" t="s">
        <v>31</v>
      </c>
      <c r="E409" s="18" t="s">
        <v>31</v>
      </c>
      <c r="F409" s="18" t="s">
        <v>31</v>
      </c>
      <c r="G409" s="18" t="s">
        <v>31</v>
      </c>
      <c r="H409" s="21" t="n">
        <f aca="false">H410</f>
        <v>538.9</v>
      </c>
      <c r="I409" s="21" t="n">
        <f aca="false">I410</f>
        <v>496.7</v>
      </c>
      <c r="J409" s="21" t="n">
        <f aca="false">J410</f>
        <v>493.9</v>
      </c>
      <c r="K409" s="26" t="n">
        <f aca="false">K410</f>
        <v>36</v>
      </c>
      <c r="L409" s="21" t="n">
        <f aca="false">L410</f>
        <v>2790266.14</v>
      </c>
      <c r="M409" s="21" t="n">
        <f aca="false">M410</f>
        <v>0</v>
      </c>
      <c r="N409" s="21" t="n">
        <f aca="false">N410</f>
        <v>1215309.12</v>
      </c>
      <c r="O409" s="21" t="n">
        <f aca="false">O410</f>
        <v>235940.5</v>
      </c>
      <c r="P409" s="21" t="n">
        <f aca="false">P410</f>
        <v>1339016.52</v>
      </c>
      <c r="Q409" s="21" t="n">
        <f aca="false">Q410</f>
        <v>0</v>
      </c>
      <c r="R409" s="21" t="s">
        <v>31</v>
      </c>
      <c r="S409" s="21" t="s">
        <v>31</v>
      </c>
      <c r="T409" s="17" t="s">
        <v>31</v>
      </c>
      <c r="U409" s="77"/>
      <c r="V409" s="77"/>
    </row>
    <row r="410" s="78" customFormat="true" ht="14.35" hidden="false" customHeight="false" outlineLevel="0" collapsed="false">
      <c r="A410" s="38" t="s">
        <v>43</v>
      </c>
      <c r="B410" s="37" t="s">
        <v>37</v>
      </c>
      <c r="C410" s="18" t="s">
        <v>31</v>
      </c>
      <c r="D410" s="18" t="s">
        <v>31</v>
      </c>
      <c r="E410" s="18" t="s">
        <v>31</v>
      </c>
      <c r="F410" s="18" t="s">
        <v>31</v>
      </c>
      <c r="G410" s="18" t="s">
        <v>31</v>
      </c>
      <c r="H410" s="21" t="n">
        <f aca="false">SUM(H411:H411)</f>
        <v>538.9</v>
      </c>
      <c r="I410" s="21" t="n">
        <f aca="false">SUM(I411:I411)</f>
        <v>496.7</v>
      </c>
      <c r="J410" s="21" t="n">
        <f aca="false">SUM(J411:J411)</f>
        <v>493.9</v>
      </c>
      <c r="K410" s="26" t="n">
        <f aca="false">SUM(K411:K411)</f>
        <v>36</v>
      </c>
      <c r="L410" s="21" t="n">
        <f aca="false">SUM(L411:L411)</f>
        <v>2790266.14</v>
      </c>
      <c r="M410" s="21" t="n">
        <f aca="false">SUM(M411:M411)</f>
        <v>0</v>
      </c>
      <c r="N410" s="21" t="n">
        <f aca="false">SUM(N411:N411)</f>
        <v>1215309.12</v>
      </c>
      <c r="O410" s="21" t="n">
        <f aca="false">SUM(O411:O411)</f>
        <v>235940.5</v>
      </c>
      <c r="P410" s="21" t="n">
        <f aca="false">SUM(P411:P411)</f>
        <v>1339016.52</v>
      </c>
      <c r="Q410" s="21" t="n">
        <f aca="false">SUM(Q411:Q411)</f>
        <v>0</v>
      </c>
      <c r="R410" s="21" t="s">
        <v>31</v>
      </c>
      <c r="S410" s="21" t="s">
        <v>31</v>
      </c>
      <c r="T410" s="17" t="s">
        <v>31</v>
      </c>
      <c r="U410" s="77"/>
      <c r="V410" s="77"/>
    </row>
    <row r="411" s="79" customFormat="true" ht="14.35" hidden="false" customHeight="false" outlineLevel="0" collapsed="false">
      <c r="A411" s="38" t="s">
        <v>255</v>
      </c>
      <c r="B411" s="39" t="s">
        <v>698</v>
      </c>
      <c r="C411" s="17" t="n">
        <v>1975</v>
      </c>
      <c r="D411" s="17" t="n">
        <v>2007</v>
      </c>
      <c r="E411" s="40" t="s">
        <v>40</v>
      </c>
      <c r="F411" s="17" t="n">
        <v>2</v>
      </c>
      <c r="G411" s="17" t="n">
        <v>2</v>
      </c>
      <c r="H411" s="21" t="n">
        <v>538.9</v>
      </c>
      <c r="I411" s="21" t="n">
        <v>496.7</v>
      </c>
      <c r="J411" s="21" t="n">
        <v>493.9</v>
      </c>
      <c r="K411" s="26" t="n">
        <v>36</v>
      </c>
      <c r="L411" s="21" t="n">
        <f aca="false">'Приложение 2'!C411</f>
        <v>2790266.14</v>
      </c>
      <c r="M411" s="21" t="n">
        <v>0</v>
      </c>
      <c r="N411" s="21" t="n">
        <v>1215309.12</v>
      </c>
      <c r="O411" s="21" t="n">
        <v>235940.5</v>
      </c>
      <c r="P411" s="21" t="n">
        <f aca="false">L411-N411-O411</f>
        <v>1339016.52</v>
      </c>
      <c r="Q411" s="59" t="n">
        <v>0</v>
      </c>
      <c r="R411" s="21" t="n">
        <f aca="false">L411/I411</f>
        <v>5617.60849607409</v>
      </c>
      <c r="S411" s="21" t="n">
        <f aca="false">L411/I411</f>
        <v>5617.60849607409</v>
      </c>
      <c r="T411" s="42" t="n">
        <v>42735</v>
      </c>
      <c r="U411" s="77"/>
      <c r="V411" s="77"/>
    </row>
    <row r="412" s="78" customFormat="true" ht="14.35" hidden="false" customHeight="false" outlineLevel="0" collapsed="false">
      <c r="A412" s="17" t="n">
        <v>3</v>
      </c>
      <c r="B412" s="39" t="s">
        <v>42</v>
      </c>
      <c r="C412" s="18" t="s">
        <v>31</v>
      </c>
      <c r="D412" s="18" t="s">
        <v>31</v>
      </c>
      <c r="E412" s="18" t="s">
        <v>31</v>
      </c>
      <c r="F412" s="18" t="s">
        <v>31</v>
      </c>
      <c r="G412" s="18" t="s">
        <v>31</v>
      </c>
      <c r="H412" s="21" t="n">
        <f aca="false">H413</f>
        <v>64680.6</v>
      </c>
      <c r="I412" s="21" t="n">
        <f aca="false">I413</f>
        <v>58716.9</v>
      </c>
      <c r="J412" s="21" t="n">
        <f aca="false">J413</f>
        <v>56593.05</v>
      </c>
      <c r="K412" s="26" t="n">
        <f aca="false">K413</f>
        <v>3529</v>
      </c>
      <c r="L412" s="21" t="n">
        <f aca="false">L413</f>
        <v>81192025.35</v>
      </c>
      <c r="M412" s="21" t="n">
        <f aca="false">M413</f>
        <v>0</v>
      </c>
      <c r="N412" s="21" t="n">
        <f aca="false">N413</f>
        <v>33776728.75</v>
      </c>
      <c r="O412" s="21" t="n">
        <f aca="false">O413</f>
        <v>0</v>
      </c>
      <c r="P412" s="21" t="n">
        <f aca="false">P413</f>
        <v>47415296.6</v>
      </c>
      <c r="Q412" s="21" t="n">
        <f aca="false">Q413</f>
        <v>0</v>
      </c>
      <c r="R412" s="21" t="s">
        <v>31</v>
      </c>
      <c r="S412" s="21" t="s">
        <v>31</v>
      </c>
      <c r="T412" s="17" t="s">
        <v>31</v>
      </c>
      <c r="U412" s="77"/>
      <c r="V412" s="77"/>
    </row>
    <row r="413" s="78" customFormat="true" ht="14.35" hidden="false" customHeight="false" outlineLevel="0" collapsed="false">
      <c r="A413" s="38" t="s">
        <v>59</v>
      </c>
      <c r="B413" s="37" t="s">
        <v>42</v>
      </c>
      <c r="C413" s="18" t="s">
        <v>31</v>
      </c>
      <c r="D413" s="18" t="s">
        <v>31</v>
      </c>
      <c r="E413" s="18" t="s">
        <v>31</v>
      </c>
      <c r="F413" s="18" t="s">
        <v>31</v>
      </c>
      <c r="G413" s="18" t="s">
        <v>31</v>
      </c>
      <c r="H413" s="21" t="n">
        <f aca="false">SUM(H414:H431)</f>
        <v>64680.6</v>
      </c>
      <c r="I413" s="21" t="n">
        <f aca="false">SUM(I414:I431)</f>
        <v>58716.9</v>
      </c>
      <c r="J413" s="21" t="n">
        <f aca="false">SUM(J414:J431)</f>
        <v>56593.05</v>
      </c>
      <c r="K413" s="26" t="n">
        <f aca="false">SUM(K414:K431)</f>
        <v>3529</v>
      </c>
      <c r="L413" s="21" t="n">
        <f aca="false">SUM(L414:L431)</f>
        <v>81192025.35</v>
      </c>
      <c r="M413" s="21" t="n">
        <f aca="false">SUM(M414:M431)</f>
        <v>0</v>
      </c>
      <c r="N413" s="21" t="n">
        <f aca="false">SUM(N414:N431)</f>
        <v>33776728.75</v>
      </c>
      <c r="O413" s="21" t="n">
        <f aca="false">SUM(O414:O431)</f>
        <v>0</v>
      </c>
      <c r="P413" s="21" t="n">
        <f aca="false">SUM(P414:P431)</f>
        <v>47415296.6</v>
      </c>
      <c r="Q413" s="21" t="n">
        <f aca="false">SUM(Q414:Q431)</f>
        <v>0</v>
      </c>
      <c r="R413" s="21" t="s">
        <v>31</v>
      </c>
      <c r="S413" s="21" t="s">
        <v>31</v>
      </c>
      <c r="T413" s="17" t="s">
        <v>31</v>
      </c>
      <c r="U413" s="77"/>
      <c r="V413" s="77"/>
    </row>
    <row r="414" s="80" customFormat="true" ht="14.35" hidden="false" customHeight="false" outlineLevel="0" collapsed="false">
      <c r="A414" s="36" t="s">
        <v>61</v>
      </c>
      <c r="B414" s="39" t="s">
        <v>699</v>
      </c>
      <c r="C414" s="17" t="n">
        <v>1974</v>
      </c>
      <c r="D414" s="17" t="n">
        <v>2005</v>
      </c>
      <c r="E414" s="40" t="s">
        <v>45</v>
      </c>
      <c r="F414" s="17" t="n">
        <v>4</v>
      </c>
      <c r="G414" s="17" t="n">
        <v>4</v>
      </c>
      <c r="H414" s="21" t="n">
        <v>2787.7</v>
      </c>
      <c r="I414" s="21" t="n">
        <v>2547</v>
      </c>
      <c r="J414" s="21" t="n">
        <v>2547</v>
      </c>
      <c r="K414" s="26" t="n">
        <v>192</v>
      </c>
      <c r="L414" s="21" t="n">
        <f aca="false">'Приложение 2'!C414</f>
        <v>4408140.86</v>
      </c>
      <c r="M414" s="21" t="n">
        <v>0</v>
      </c>
      <c r="N414" s="21" t="n">
        <v>2990250.81</v>
      </c>
      <c r="O414" s="21" t="n">
        <v>0</v>
      </c>
      <c r="P414" s="21" t="n">
        <f aca="false">L414-N414</f>
        <v>1417890.05</v>
      </c>
      <c r="Q414" s="21" t="n">
        <v>0</v>
      </c>
      <c r="R414" s="21" t="n">
        <f aca="false">L414/I414</f>
        <v>1730.71882999607</v>
      </c>
      <c r="S414" s="21" t="n">
        <f aca="false">R414</f>
        <v>1730.71882999607</v>
      </c>
      <c r="T414" s="42" t="n">
        <v>42735</v>
      </c>
      <c r="U414" s="77"/>
      <c r="V414" s="77"/>
    </row>
    <row r="415" s="80" customFormat="true" ht="14.35" hidden="false" customHeight="false" outlineLevel="0" collapsed="false">
      <c r="A415" s="36" t="s">
        <v>63</v>
      </c>
      <c r="B415" s="54" t="s">
        <v>700</v>
      </c>
      <c r="C415" s="17" t="n">
        <v>1964</v>
      </c>
      <c r="D415" s="17" t="n">
        <v>1964</v>
      </c>
      <c r="E415" s="40" t="s">
        <v>45</v>
      </c>
      <c r="F415" s="17" t="n">
        <v>5</v>
      </c>
      <c r="G415" s="17" t="n">
        <v>4</v>
      </c>
      <c r="H415" s="21" t="n">
        <v>3183.2</v>
      </c>
      <c r="I415" s="21" t="n">
        <v>2888.8</v>
      </c>
      <c r="J415" s="21" t="n">
        <v>2888.8</v>
      </c>
      <c r="K415" s="26" t="n">
        <v>141</v>
      </c>
      <c r="L415" s="21" t="n">
        <f aca="false">'Приложение 2'!C415</f>
        <v>3688809</v>
      </c>
      <c r="M415" s="21" t="n">
        <v>0</v>
      </c>
      <c r="N415" s="21" t="n">
        <v>1013471.18</v>
      </c>
      <c r="O415" s="21" t="n">
        <v>0</v>
      </c>
      <c r="P415" s="21" t="n">
        <f aca="false">L415-N415</f>
        <v>2675337.82</v>
      </c>
      <c r="Q415" s="21" t="n">
        <v>0</v>
      </c>
      <c r="R415" s="21" t="n">
        <f aca="false">L415/I415</f>
        <v>1276.9347133758</v>
      </c>
      <c r="S415" s="21" t="n">
        <f aca="false">R415</f>
        <v>1276.9347133758</v>
      </c>
      <c r="T415" s="42" t="n">
        <v>42735</v>
      </c>
      <c r="U415" s="77"/>
      <c r="V415" s="77"/>
    </row>
    <row r="416" s="80" customFormat="true" ht="14.35" hidden="false" customHeight="false" outlineLevel="0" collapsed="false">
      <c r="A416" s="36" t="s">
        <v>65</v>
      </c>
      <c r="B416" s="39" t="s">
        <v>701</v>
      </c>
      <c r="C416" s="17" t="n">
        <v>1974</v>
      </c>
      <c r="D416" s="17" t="n">
        <v>2009</v>
      </c>
      <c r="E416" s="40" t="s">
        <v>50</v>
      </c>
      <c r="F416" s="17" t="n">
        <v>5</v>
      </c>
      <c r="G416" s="17" t="n">
        <v>6</v>
      </c>
      <c r="H416" s="21" t="n">
        <v>4655.7</v>
      </c>
      <c r="I416" s="21" t="n">
        <v>4166.2</v>
      </c>
      <c r="J416" s="21" t="n">
        <v>4166.2</v>
      </c>
      <c r="K416" s="26" t="n">
        <v>237</v>
      </c>
      <c r="L416" s="21" t="n">
        <f aca="false">'Приложение 2'!C416</f>
        <v>3621998.37</v>
      </c>
      <c r="M416" s="21" t="n">
        <v>0</v>
      </c>
      <c r="N416" s="21" t="n">
        <v>1684914.51</v>
      </c>
      <c r="O416" s="21" t="n">
        <v>0</v>
      </c>
      <c r="P416" s="21" t="n">
        <f aca="false">L416-N416</f>
        <v>1937083.86</v>
      </c>
      <c r="Q416" s="21" t="n">
        <v>0</v>
      </c>
      <c r="R416" s="21" t="n">
        <f aca="false">L416/I416</f>
        <v>869.376979021651</v>
      </c>
      <c r="S416" s="21" t="n">
        <f aca="false">R416</f>
        <v>869.376979021651</v>
      </c>
      <c r="T416" s="42" t="n">
        <v>42735</v>
      </c>
      <c r="U416" s="77"/>
      <c r="V416" s="77"/>
    </row>
    <row r="417" s="80" customFormat="true" ht="14.35" hidden="false" customHeight="false" outlineLevel="0" collapsed="false">
      <c r="A417" s="36" t="s">
        <v>67</v>
      </c>
      <c r="B417" s="39" t="s">
        <v>702</v>
      </c>
      <c r="C417" s="17" t="n">
        <v>1974</v>
      </c>
      <c r="D417" s="17" t="n">
        <v>2008</v>
      </c>
      <c r="E417" s="40" t="s">
        <v>50</v>
      </c>
      <c r="F417" s="17" t="n">
        <v>5</v>
      </c>
      <c r="G417" s="17" t="n">
        <v>6</v>
      </c>
      <c r="H417" s="21" t="n">
        <v>4708.6</v>
      </c>
      <c r="I417" s="21" t="n">
        <v>4159.9</v>
      </c>
      <c r="J417" s="21" t="n">
        <v>4159.9</v>
      </c>
      <c r="K417" s="26" t="n">
        <v>237</v>
      </c>
      <c r="L417" s="21" t="n">
        <f aca="false">'Приложение 2'!C417</f>
        <v>3552098.39</v>
      </c>
      <c r="M417" s="21" t="n">
        <v>0</v>
      </c>
      <c r="N417" s="21" t="n">
        <v>1620793.92</v>
      </c>
      <c r="O417" s="21" t="n">
        <v>0</v>
      </c>
      <c r="P417" s="21" t="n">
        <f aca="false">L417-N417</f>
        <v>1931304.47</v>
      </c>
      <c r="Q417" s="21" t="n">
        <v>0</v>
      </c>
      <c r="R417" s="21" t="n">
        <f aca="false">L417/I417</f>
        <v>853.890331498354</v>
      </c>
      <c r="S417" s="21" t="n">
        <f aca="false">R417</f>
        <v>853.890331498354</v>
      </c>
      <c r="T417" s="42" t="n">
        <v>42735</v>
      </c>
      <c r="U417" s="77"/>
      <c r="V417" s="77"/>
    </row>
    <row r="418" s="80" customFormat="true" ht="14.35" hidden="false" customHeight="false" outlineLevel="0" collapsed="false">
      <c r="A418" s="36" t="s">
        <v>69</v>
      </c>
      <c r="B418" s="54" t="s">
        <v>703</v>
      </c>
      <c r="C418" s="17" t="n">
        <v>1982</v>
      </c>
      <c r="D418" s="17" t="n">
        <v>1982</v>
      </c>
      <c r="E418" s="40" t="s">
        <v>50</v>
      </c>
      <c r="F418" s="17" t="n">
        <v>5</v>
      </c>
      <c r="G418" s="17" t="n">
        <v>4</v>
      </c>
      <c r="H418" s="21" t="n">
        <v>4472.2</v>
      </c>
      <c r="I418" s="21" t="n">
        <v>4006.1</v>
      </c>
      <c r="J418" s="21" t="n">
        <v>4006.1</v>
      </c>
      <c r="K418" s="26" t="n">
        <v>195</v>
      </c>
      <c r="L418" s="21" t="n">
        <f aca="false">'Приложение 2'!C418</f>
        <v>3451391</v>
      </c>
      <c r="M418" s="21" t="n">
        <v>0</v>
      </c>
      <c r="N418" s="21" t="n">
        <v>1245508.48</v>
      </c>
      <c r="O418" s="21" t="n">
        <v>0</v>
      </c>
      <c r="P418" s="21" t="n">
        <f aca="false">L418-N418</f>
        <v>2205882.52</v>
      </c>
      <c r="Q418" s="21" t="n">
        <v>0</v>
      </c>
      <c r="R418" s="21" t="n">
        <f aca="false">L418/I418</f>
        <v>861.533910786051</v>
      </c>
      <c r="S418" s="21" t="n">
        <f aca="false">R418</f>
        <v>861.533910786051</v>
      </c>
      <c r="T418" s="42" t="n">
        <v>42735</v>
      </c>
      <c r="U418" s="77"/>
      <c r="V418" s="77"/>
    </row>
    <row r="419" s="80" customFormat="true" ht="14.35" hidden="false" customHeight="false" outlineLevel="0" collapsed="false">
      <c r="A419" s="36" t="s">
        <v>71</v>
      </c>
      <c r="B419" s="39" t="s">
        <v>704</v>
      </c>
      <c r="C419" s="17" t="n">
        <v>1971</v>
      </c>
      <c r="D419" s="17" t="n">
        <v>1971</v>
      </c>
      <c r="E419" s="40" t="s">
        <v>45</v>
      </c>
      <c r="F419" s="17" t="n">
        <v>4</v>
      </c>
      <c r="G419" s="17" t="n">
        <v>4</v>
      </c>
      <c r="H419" s="21" t="n">
        <v>3403.5</v>
      </c>
      <c r="I419" s="21" t="n">
        <v>3133</v>
      </c>
      <c r="J419" s="21" t="n">
        <v>2932.9</v>
      </c>
      <c r="K419" s="26" t="n">
        <v>192</v>
      </c>
      <c r="L419" s="21" t="n">
        <f aca="false">'Приложение 2'!C419</f>
        <v>8030112.69</v>
      </c>
      <c r="M419" s="21" t="n">
        <v>0</v>
      </c>
      <c r="N419" s="21" t="n">
        <v>2765138.8</v>
      </c>
      <c r="O419" s="21" t="n">
        <v>0</v>
      </c>
      <c r="P419" s="21" t="n">
        <f aca="false">L419-N419</f>
        <v>5264973.89</v>
      </c>
      <c r="Q419" s="21" t="n">
        <v>0</v>
      </c>
      <c r="R419" s="21" t="n">
        <f aca="false">L419/I419</f>
        <v>2563.07458984998</v>
      </c>
      <c r="S419" s="21" t="n">
        <f aca="false">R419</f>
        <v>2563.07458984998</v>
      </c>
      <c r="T419" s="42" t="n">
        <v>42735</v>
      </c>
      <c r="U419" s="77"/>
      <c r="V419" s="77"/>
    </row>
    <row r="420" s="80" customFormat="true" ht="14.35" hidden="false" customHeight="false" outlineLevel="0" collapsed="false">
      <c r="A420" s="36" t="s">
        <v>73</v>
      </c>
      <c r="B420" s="39" t="s">
        <v>52</v>
      </c>
      <c r="C420" s="17" t="n">
        <v>1972</v>
      </c>
      <c r="D420" s="17" t="n">
        <v>2011</v>
      </c>
      <c r="E420" s="40" t="s">
        <v>45</v>
      </c>
      <c r="F420" s="17" t="n">
        <v>4</v>
      </c>
      <c r="G420" s="17" t="n">
        <v>6</v>
      </c>
      <c r="H420" s="21" t="n">
        <v>4686</v>
      </c>
      <c r="I420" s="21" t="n">
        <v>4232.5</v>
      </c>
      <c r="J420" s="21" t="n">
        <v>4111.75</v>
      </c>
      <c r="K420" s="26" t="n">
        <v>288</v>
      </c>
      <c r="L420" s="21" t="n">
        <f aca="false">'Приложение 2'!C420</f>
        <v>6337340.56</v>
      </c>
      <c r="M420" s="21" t="n">
        <v>0</v>
      </c>
      <c r="N420" s="21" t="n">
        <v>2842094.29</v>
      </c>
      <c r="O420" s="21" t="n">
        <v>0</v>
      </c>
      <c r="P420" s="21" t="n">
        <f aca="false">L420-N420</f>
        <v>3495246.27</v>
      </c>
      <c r="Q420" s="21" t="n">
        <v>0</v>
      </c>
      <c r="R420" s="21" t="n">
        <f aca="false">L420/I420</f>
        <v>1497.30432604843</v>
      </c>
      <c r="S420" s="21" t="n">
        <f aca="false">R420</f>
        <v>1497.30432604843</v>
      </c>
      <c r="T420" s="42" t="n">
        <v>42735</v>
      </c>
      <c r="U420" s="77"/>
      <c r="V420" s="77"/>
    </row>
    <row r="421" s="80" customFormat="true" ht="14.35" hidden="false" customHeight="false" outlineLevel="0" collapsed="false">
      <c r="A421" s="36" t="s">
        <v>75</v>
      </c>
      <c r="B421" s="39" t="s">
        <v>275</v>
      </c>
      <c r="C421" s="17" t="n">
        <v>1972</v>
      </c>
      <c r="D421" s="17" t="n">
        <v>2011</v>
      </c>
      <c r="E421" s="40" t="s">
        <v>45</v>
      </c>
      <c r="F421" s="17" t="n">
        <v>4</v>
      </c>
      <c r="G421" s="17" t="n">
        <v>6</v>
      </c>
      <c r="H421" s="21" t="n">
        <v>4664.6</v>
      </c>
      <c r="I421" s="21" t="n">
        <v>4222.7</v>
      </c>
      <c r="J421" s="21" t="n">
        <v>4162.3</v>
      </c>
      <c r="K421" s="26" t="n">
        <v>288</v>
      </c>
      <c r="L421" s="21" t="n">
        <f aca="false">'Приложение 2'!C421</f>
        <v>6809176.62</v>
      </c>
      <c r="M421" s="21" t="n">
        <v>0</v>
      </c>
      <c r="N421" s="21" t="n">
        <v>2017575.38</v>
      </c>
      <c r="O421" s="21" t="n">
        <v>0</v>
      </c>
      <c r="P421" s="21" t="n">
        <f aca="false">L421-N421</f>
        <v>4791601.24</v>
      </c>
      <c r="Q421" s="21" t="n">
        <v>0</v>
      </c>
      <c r="R421" s="21" t="n">
        <f aca="false">L421/I421</f>
        <v>1612.51725673148</v>
      </c>
      <c r="S421" s="21" t="n">
        <f aca="false">R421</f>
        <v>1612.51725673148</v>
      </c>
      <c r="T421" s="42" t="n">
        <v>42735</v>
      </c>
      <c r="U421" s="77"/>
      <c r="V421" s="77"/>
    </row>
    <row r="422" s="80" customFormat="true" ht="14.35" hidden="false" customHeight="false" outlineLevel="0" collapsed="false">
      <c r="A422" s="36" t="s">
        <v>78</v>
      </c>
      <c r="B422" s="39" t="s">
        <v>705</v>
      </c>
      <c r="C422" s="17" t="n">
        <v>1962</v>
      </c>
      <c r="D422" s="17" t="n">
        <v>2006</v>
      </c>
      <c r="E422" s="40" t="s">
        <v>375</v>
      </c>
      <c r="F422" s="17" t="n">
        <v>3</v>
      </c>
      <c r="G422" s="17" t="n">
        <v>3</v>
      </c>
      <c r="H422" s="21" t="n">
        <v>1661.3</v>
      </c>
      <c r="I422" s="21" t="n">
        <v>1540.1</v>
      </c>
      <c r="J422" s="21" t="n">
        <v>1540.1</v>
      </c>
      <c r="K422" s="26" t="n">
        <v>108</v>
      </c>
      <c r="L422" s="21" t="n">
        <f aca="false">'Приложение 2'!C422</f>
        <v>2336177.76</v>
      </c>
      <c r="M422" s="21" t="n">
        <v>0</v>
      </c>
      <c r="N422" s="21" t="n">
        <v>1447235.68</v>
      </c>
      <c r="O422" s="21" t="n">
        <v>0</v>
      </c>
      <c r="P422" s="21" t="n">
        <f aca="false">L422-N422</f>
        <v>888942.08</v>
      </c>
      <c r="Q422" s="21" t="n">
        <v>0</v>
      </c>
      <c r="R422" s="21" t="n">
        <f aca="false">L422/I422</f>
        <v>1516.90004545159</v>
      </c>
      <c r="S422" s="21" t="n">
        <f aca="false">R422</f>
        <v>1516.90004545159</v>
      </c>
      <c r="T422" s="42" t="n">
        <v>42735</v>
      </c>
      <c r="U422" s="77"/>
      <c r="V422" s="77"/>
    </row>
    <row r="423" s="80" customFormat="true" ht="14.35" hidden="false" customHeight="false" outlineLevel="0" collapsed="false">
      <c r="A423" s="36" t="s">
        <v>80</v>
      </c>
      <c r="B423" s="39" t="s">
        <v>706</v>
      </c>
      <c r="C423" s="17" t="n">
        <v>1962</v>
      </c>
      <c r="D423" s="17" t="n">
        <v>2006</v>
      </c>
      <c r="E423" s="40" t="s">
        <v>375</v>
      </c>
      <c r="F423" s="17" t="n">
        <v>4</v>
      </c>
      <c r="G423" s="17" t="n">
        <v>3</v>
      </c>
      <c r="H423" s="21" t="n">
        <v>2164.6</v>
      </c>
      <c r="I423" s="21" t="n">
        <v>2002.9</v>
      </c>
      <c r="J423" s="21" t="n">
        <v>1834.5</v>
      </c>
      <c r="K423" s="26" t="n">
        <v>138</v>
      </c>
      <c r="L423" s="21" t="n">
        <f aca="false">'Приложение 2'!C423</f>
        <v>3321396.05</v>
      </c>
      <c r="M423" s="21" t="n">
        <v>0</v>
      </c>
      <c r="N423" s="21" t="n">
        <v>1523308.02</v>
      </c>
      <c r="O423" s="21" t="n">
        <v>0</v>
      </c>
      <c r="P423" s="21" t="n">
        <f aca="false">L423-N423</f>
        <v>1798088.03</v>
      </c>
      <c r="Q423" s="21" t="n">
        <v>0</v>
      </c>
      <c r="R423" s="21" t="n">
        <f aca="false">L423/I423</f>
        <v>1658.29349942583</v>
      </c>
      <c r="S423" s="21" t="n">
        <f aca="false">R423</f>
        <v>1658.29349942583</v>
      </c>
      <c r="T423" s="42" t="n">
        <v>42735</v>
      </c>
      <c r="U423" s="77"/>
      <c r="V423" s="77"/>
    </row>
    <row r="424" s="80" customFormat="true" ht="14.35" hidden="false" customHeight="false" outlineLevel="0" collapsed="false">
      <c r="A424" s="36" t="s">
        <v>82</v>
      </c>
      <c r="B424" s="39" t="s">
        <v>707</v>
      </c>
      <c r="C424" s="17" t="n">
        <v>1966</v>
      </c>
      <c r="D424" s="17" t="n">
        <v>1966</v>
      </c>
      <c r="E424" s="40" t="s">
        <v>375</v>
      </c>
      <c r="F424" s="17" t="n">
        <v>4</v>
      </c>
      <c r="G424" s="17" t="n">
        <v>4</v>
      </c>
      <c r="H424" s="21" t="n">
        <v>2179.9</v>
      </c>
      <c r="I424" s="21" t="n">
        <v>2012.2</v>
      </c>
      <c r="J424" s="21" t="n">
        <v>2012.2</v>
      </c>
      <c r="K424" s="26" t="n">
        <v>98</v>
      </c>
      <c r="L424" s="21" t="n">
        <f aca="false">'Приложение 2'!C424</f>
        <v>2430929</v>
      </c>
      <c r="M424" s="21" t="n">
        <v>0</v>
      </c>
      <c r="N424" s="21" t="n">
        <v>843746.79</v>
      </c>
      <c r="O424" s="21" t="n">
        <v>0</v>
      </c>
      <c r="P424" s="21" t="n">
        <f aca="false">L424-N424</f>
        <v>1587182.21</v>
      </c>
      <c r="Q424" s="21" t="n">
        <v>0</v>
      </c>
      <c r="R424" s="21" t="n">
        <f aca="false">L424/I424</f>
        <v>1208.09511976941</v>
      </c>
      <c r="S424" s="21" t="n">
        <f aca="false">R424</f>
        <v>1208.09511976941</v>
      </c>
      <c r="T424" s="42" t="n">
        <v>42735</v>
      </c>
      <c r="U424" s="77"/>
      <c r="V424" s="77"/>
    </row>
    <row r="425" s="80" customFormat="true" ht="14.35" hidden="false" customHeight="false" outlineLevel="0" collapsed="false">
      <c r="A425" s="36" t="s">
        <v>84</v>
      </c>
      <c r="B425" s="54" t="s">
        <v>708</v>
      </c>
      <c r="C425" s="17" t="n">
        <v>1966</v>
      </c>
      <c r="D425" s="17" t="n">
        <v>1966</v>
      </c>
      <c r="E425" s="40" t="s">
        <v>45</v>
      </c>
      <c r="F425" s="17" t="n">
        <v>4</v>
      </c>
      <c r="G425" s="17" t="n">
        <v>4</v>
      </c>
      <c r="H425" s="21" t="n">
        <v>2787.7</v>
      </c>
      <c r="I425" s="21" t="n">
        <v>2561.9</v>
      </c>
      <c r="J425" s="21" t="n">
        <v>2561.9</v>
      </c>
      <c r="K425" s="26" t="n">
        <v>125</v>
      </c>
      <c r="L425" s="21" t="n">
        <f aca="false">'Приложение 2'!C425</f>
        <v>3480201</v>
      </c>
      <c r="M425" s="21" t="n">
        <v>0</v>
      </c>
      <c r="N425" s="21" t="n">
        <v>1179650.68</v>
      </c>
      <c r="O425" s="21" t="n">
        <v>0</v>
      </c>
      <c r="P425" s="21" t="n">
        <f aca="false">L425-N425</f>
        <v>2300550.32</v>
      </c>
      <c r="Q425" s="21" t="n">
        <v>0</v>
      </c>
      <c r="R425" s="21" t="n">
        <f aca="false">L425/I425</f>
        <v>1358.44529450798</v>
      </c>
      <c r="S425" s="21" t="n">
        <f aca="false">R425</f>
        <v>1358.44529450798</v>
      </c>
      <c r="T425" s="42" t="n">
        <v>42735</v>
      </c>
      <c r="U425" s="77"/>
      <c r="V425" s="77"/>
    </row>
    <row r="426" s="80" customFormat="true" ht="14.35" hidden="false" customHeight="false" outlineLevel="0" collapsed="false">
      <c r="A426" s="36" t="s">
        <v>86</v>
      </c>
      <c r="B426" s="39" t="s">
        <v>709</v>
      </c>
      <c r="C426" s="17" t="n">
        <v>1980</v>
      </c>
      <c r="D426" s="17" t="n">
        <v>1980</v>
      </c>
      <c r="E426" s="40" t="s">
        <v>50</v>
      </c>
      <c r="F426" s="17" t="n">
        <v>5</v>
      </c>
      <c r="G426" s="17" t="n">
        <v>8</v>
      </c>
      <c r="H426" s="21" t="n">
        <v>6052.4</v>
      </c>
      <c r="I426" s="21" t="n">
        <v>5438.8</v>
      </c>
      <c r="J426" s="21" t="n">
        <v>5377.2</v>
      </c>
      <c r="K426" s="26" t="n">
        <v>360</v>
      </c>
      <c r="L426" s="21" t="n">
        <f aca="false">'Приложение 2'!C426</f>
        <v>5549802.46</v>
      </c>
      <c r="M426" s="21" t="n">
        <v>0</v>
      </c>
      <c r="N426" s="21" t="n">
        <v>2979402.12</v>
      </c>
      <c r="O426" s="21" t="n">
        <v>0</v>
      </c>
      <c r="P426" s="21" t="n">
        <f aca="false">L426-N426</f>
        <v>2570400.34</v>
      </c>
      <c r="Q426" s="21" t="n">
        <v>0</v>
      </c>
      <c r="R426" s="21" t="n">
        <f aca="false">L426/I426</f>
        <v>1020.40936603663</v>
      </c>
      <c r="S426" s="21" t="n">
        <f aca="false">R426</f>
        <v>1020.40936603663</v>
      </c>
      <c r="T426" s="42" t="n">
        <v>42735</v>
      </c>
      <c r="U426" s="77"/>
      <c r="V426" s="77"/>
    </row>
    <row r="427" s="80" customFormat="true" ht="14.35" hidden="false" customHeight="false" outlineLevel="0" collapsed="false">
      <c r="A427" s="36" t="s">
        <v>710</v>
      </c>
      <c r="B427" s="39" t="s">
        <v>711</v>
      </c>
      <c r="C427" s="17" t="n">
        <v>1976</v>
      </c>
      <c r="D427" s="17" t="n">
        <v>1976</v>
      </c>
      <c r="E427" s="40" t="s">
        <v>712</v>
      </c>
      <c r="F427" s="17" t="n">
        <v>5</v>
      </c>
      <c r="G427" s="17" t="n">
        <v>6</v>
      </c>
      <c r="H427" s="21" t="n">
        <v>4745.8</v>
      </c>
      <c r="I427" s="21" t="n">
        <v>4411</v>
      </c>
      <c r="J427" s="21" t="n">
        <v>3029.3</v>
      </c>
      <c r="K427" s="26" t="n">
        <v>270</v>
      </c>
      <c r="L427" s="21" t="n">
        <f aca="false">'Приложение 2'!C427</f>
        <v>5991742.43</v>
      </c>
      <c r="M427" s="21" t="n">
        <v>0</v>
      </c>
      <c r="N427" s="21" t="n">
        <v>3259055.52</v>
      </c>
      <c r="O427" s="21" t="n">
        <v>0</v>
      </c>
      <c r="P427" s="21" t="n">
        <f aca="false">L427-N427</f>
        <v>2732686.91</v>
      </c>
      <c r="Q427" s="21" t="n">
        <v>0</v>
      </c>
      <c r="R427" s="21" t="n">
        <f aca="false">L427/I427</f>
        <v>1358.3637338472</v>
      </c>
      <c r="S427" s="21" t="n">
        <f aca="false">R427</f>
        <v>1358.3637338472</v>
      </c>
      <c r="T427" s="42" t="n">
        <v>42735</v>
      </c>
      <c r="U427" s="77"/>
      <c r="V427" s="77"/>
    </row>
    <row r="428" s="80" customFormat="true" ht="14.35" hidden="false" customHeight="false" outlineLevel="0" collapsed="false">
      <c r="A428" s="36" t="s">
        <v>713</v>
      </c>
      <c r="B428" s="39" t="s">
        <v>714</v>
      </c>
      <c r="C428" s="17" t="n">
        <v>1973</v>
      </c>
      <c r="D428" s="17" t="n">
        <v>1973</v>
      </c>
      <c r="E428" s="40" t="s">
        <v>45</v>
      </c>
      <c r="F428" s="17" t="n">
        <v>4</v>
      </c>
      <c r="G428" s="17" t="n">
        <v>4</v>
      </c>
      <c r="H428" s="21" t="n">
        <v>3499.8</v>
      </c>
      <c r="I428" s="21" t="n">
        <v>3201</v>
      </c>
      <c r="J428" s="21" t="n">
        <v>3201</v>
      </c>
      <c r="K428" s="26" t="n">
        <v>156</v>
      </c>
      <c r="L428" s="21" t="n">
        <f aca="false">'Приложение 2'!C428</f>
        <v>4755586.75</v>
      </c>
      <c r="M428" s="21" t="n">
        <v>0</v>
      </c>
      <c r="N428" s="21" t="n">
        <v>1157550.16</v>
      </c>
      <c r="O428" s="21" t="n">
        <v>0</v>
      </c>
      <c r="P428" s="21" t="n">
        <f aca="false">L428-N428</f>
        <v>3598036.59</v>
      </c>
      <c r="Q428" s="21" t="n">
        <v>0</v>
      </c>
      <c r="R428" s="21" t="n">
        <f aca="false">L428/I428</f>
        <v>1485.6565916901</v>
      </c>
      <c r="S428" s="21" t="n">
        <f aca="false">R428</f>
        <v>1485.6565916901</v>
      </c>
      <c r="T428" s="42" t="n">
        <v>42735</v>
      </c>
      <c r="U428" s="77"/>
      <c r="V428" s="77"/>
    </row>
    <row r="429" s="80" customFormat="true" ht="14.35" hidden="false" customHeight="false" outlineLevel="0" collapsed="false">
      <c r="A429" s="36" t="s">
        <v>715</v>
      </c>
      <c r="B429" s="39" t="s">
        <v>716</v>
      </c>
      <c r="C429" s="17" t="n">
        <v>1973</v>
      </c>
      <c r="D429" s="17" t="n">
        <v>1973</v>
      </c>
      <c r="E429" s="40" t="s">
        <v>45</v>
      </c>
      <c r="F429" s="17" t="n">
        <v>4</v>
      </c>
      <c r="G429" s="17" t="n">
        <v>3</v>
      </c>
      <c r="H429" s="21" t="n">
        <v>2481.2</v>
      </c>
      <c r="I429" s="21" t="n">
        <v>2250.1</v>
      </c>
      <c r="J429" s="21" t="n">
        <v>2250.1</v>
      </c>
      <c r="K429" s="26" t="n">
        <v>144</v>
      </c>
      <c r="L429" s="21" t="n">
        <f aca="false">'Приложение 2'!C429</f>
        <v>6294539.42</v>
      </c>
      <c r="M429" s="21" t="n">
        <v>0</v>
      </c>
      <c r="N429" s="21" t="n">
        <v>2537789.7</v>
      </c>
      <c r="O429" s="21" t="n">
        <v>0</v>
      </c>
      <c r="P429" s="21" t="n">
        <f aca="false">L429-N429</f>
        <v>3756749.72</v>
      </c>
      <c r="Q429" s="21" t="n">
        <v>0</v>
      </c>
      <c r="R429" s="21" t="n">
        <f aca="false">L429/I429</f>
        <v>2797.44874450024</v>
      </c>
      <c r="S429" s="21" t="n">
        <f aca="false">R429</f>
        <v>2797.44874450024</v>
      </c>
      <c r="T429" s="42" t="n">
        <v>42735</v>
      </c>
      <c r="U429" s="77"/>
      <c r="V429" s="77"/>
    </row>
    <row r="430" s="80" customFormat="true" ht="14.35" hidden="false" customHeight="false" outlineLevel="0" collapsed="false">
      <c r="A430" s="36" t="s">
        <v>717</v>
      </c>
      <c r="B430" s="39" t="s">
        <v>718</v>
      </c>
      <c r="C430" s="17" t="n">
        <v>1974</v>
      </c>
      <c r="D430" s="17" t="n">
        <v>2013</v>
      </c>
      <c r="E430" s="40" t="s">
        <v>50</v>
      </c>
      <c r="F430" s="17" t="n">
        <v>5</v>
      </c>
      <c r="G430" s="17" t="n">
        <v>4</v>
      </c>
      <c r="H430" s="21" t="n">
        <v>3014</v>
      </c>
      <c r="I430" s="21" t="n">
        <v>2708.2</v>
      </c>
      <c r="J430" s="21" t="n">
        <v>2708.2</v>
      </c>
      <c r="K430" s="26" t="n">
        <v>180</v>
      </c>
      <c r="L430" s="21" t="n">
        <f aca="false">'Приложение 2'!C430</f>
        <v>2326134.15</v>
      </c>
      <c r="M430" s="21" t="n">
        <v>0</v>
      </c>
      <c r="N430" s="21" t="n">
        <v>1180787.33</v>
      </c>
      <c r="O430" s="21" t="n">
        <v>0</v>
      </c>
      <c r="P430" s="21" t="n">
        <f aca="false">L430-N430</f>
        <v>1145346.82</v>
      </c>
      <c r="Q430" s="21" t="n">
        <v>0</v>
      </c>
      <c r="R430" s="21" t="n">
        <f aca="false">L430/I430</f>
        <v>858.922586958127</v>
      </c>
      <c r="S430" s="21" t="n">
        <f aca="false">R430</f>
        <v>858.922586958127</v>
      </c>
      <c r="T430" s="42" t="n">
        <v>42735</v>
      </c>
      <c r="U430" s="77"/>
      <c r="V430" s="77"/>
    </row>
    <row r="431" s="80" customFormat="true" ht="14.35" hidden="false" customHeight="false" outlineLevel="0" collapsed="false">
      <c r="A431" s="36" t="s">
        <v>719</v>
      </c>
      <c r="B431" s="39" t="s">
        <v>720</v>
      </c>
      <c r="C431" s="17" t="n">
        <v>1974</v>
      </c>
      <c r="D431" s="17" t="n">
        <v>1974</v>
      </c>
      <c r="E431" s="40" t="s">
        <v>50</v>
      </c>
      <c r="F431" s="17" t="n">
        <v>4</v>
      </c>
      <c r="G431" s="17" t="n">
        <v>4</v>
      </c>
      <c r="H431" s="21" t="n">
        <v>3532.4</v>
      </c>
      <c r="I431" s="21" t="n">
        <v>3234.5</v>
      </c>
      <c r="J431" s="21" t="n">
        <v>3103.6</v>
      </c>
      <c r="K431" s="26" t="n">
        <v>180</v>
      </c>
      <c r="L431" s="21" t="n">
        <f aca="false">'Приложение 2'!C431</f>
        <v>4806448.84</v>
      </c>
      <c r="M431" s="21" t="n">
        <v>0</v>
      </c>
      <c r="N431" s="21" t="n">
        <v>1488455.38</v>
      </c>
      <c r="O431" s="21" t="n">
        <v>0</v>
      </c>
      <c r="P431" s="21" t="n">
        <f aca="false">L431-N431</f>
        <v>3317993.46</v>
      </c>
      <c r="Q431" s="21" t="n">
        <v>0</v>
      </c>
      <c r="R431" s="21" t="n">
        <f aca="false">L431/I431</f>
        <v>1485.99438553099</v>
      </c>
      <c r="S431" s="21" t="n">
        <f aca="false">R431</f>
        <v>1485.99438553099</v>
      </c>
      <c r="T431" s="42" t="n">
        <v>42735</v>
      </c>
      <c r="U431" s="77"/>
      <c r="V431" s="77"/>
    </row>
    <row r="432" s="9" customFormat="true" ht="14.35" hidden="false" customHeight="false" outlineLevel="0" collapsed="false">
      <c r="A432" s="17" t="n">
        <v>4</v>
      </c>
      <c r="B432" s="39" t="s">
        <v>286</v>
      </c>
      <c r="C432" s="18" t="s">
        <v>31</v>
      </c>
      <c r="D432" s="18" t="s">
        <v>31</v>
      </c>
      <c r="E432" s="18" t="s">
        <v>31</v>
      </c>
      <c r="F432" s="18" t="s">
        <v>31</v>
      </c>
      <c r="G432" s="18" t="s">
        <v>31</v>
      </c>
      <c r="H432" s="21" t="n">
        <f aca="false">H433</f>
        <v>2664.52</v>
      </c>
      <c r="I432" s="21" t="n">
        <f aca="false">I433</f>
        <v>2371.4228</v>
      </c>
      <c r="J432" s="21" t="n">
        <f aca="false">J433</f>
        <v>2314.52</v>
      </c>
      <c r="K432" s="26" t="n">
        <f aca="false">K433</f>
        <v>165</v>
      </c>
      <c r="L432" s="21" t="n">
        <f aca="false">L433</f>
        <v>9897587</v>
      </c>
      <c r="M432" s="21" t="n">
        <f aca="false">M433</f>
        <v>0</v>
      </c>
      <c r="N432" s="21" t="n">
        <f aca="false">N433</f>
        <v>3395596</v>
      </c>
      <c r="O432" s="21" t="n">
        <f aca="false">O433</f>
        <v>0</v>
      </c>
      <c r="P432" s="21" t="n">
        <f aca="false">P433</f>
        <v>6501991</v>
      </c>
      <c r="Q432" s="21" t="n">
        <f aca="false">Q433</f>
        <v>0</v>
      </c>
      <c r="R432" s="21" t="s">
        <v>31</v>
      </c>
      <c r="S432" s="21" t="s">
        <v>31</v>
      </c>
      <c r="T432" s="17" t="s">
        <v>31</v>
      </c>
      <c r="U432" s="77"/>
      <c r="V432" s="77"/>
    </row>
    <row r="433" s="78" customFormat="true" ht="14.35" hidden="false" customHeight="false" outlineLevel="0" collapsed="false">
      <c r="A433" s="38" t="s">
        <v>132</v>
      </c>
      <c r="B433" s="37" t="s">
        <v>286</v>
      </c>
      <c r="C433" s="18" t="s">
        <v>31</v>
      </c>
      <c r="D433" s="18" t="s">
        <v>31</v>
      </c>
      <c r="E433" s="18" t="s">
        <v>31</v>
      </c>
      <c r="F433" s="18" t="s">
        <v>31</v>
      </c>
      <c r="G433" s="18" t="s">
        <v>31</v>
      </c>
      <c r="H433" s="21" t="n">
        <f aca="false">SUM(H434:H439)</f>
        <v>2664.52</v>
      </c>
      <c r="I433" s="21" t="n">
        <f aca="false">SUM(I434:I439)</f>
        <v>2371.4228</v>
      </c>
      <c r="J433" s="21" t="n">
        <f aca="false">SUM(J434:J439)</f>
        <v>2314.52</v>
      </c>
      <c r="K433" s="26" t="n">
        <f aca="false">SUM(K434:K439)</f>
        <v>165</v>
      </c>
      <c r="L433" s="21" t="n">
        <f aca="false">SUM(L434:L439)</f>
        <v>9897587</v>
      </c>
      <c r="M433" s="21" t="n">
        <f aca="false">SUM(M434:M439)</f>
        <v>0</v>
      </c>
      <c r="N433" s="21" t="n">
        <f aca="false">SUM(N434:N439)</f>
        <v>3395596</v>
      </c>
      <c r="O433" s="21" t="n">
        <f aca="false">SUM(O434:O439)</f>
        <v>0</v>
      </c>
      <c r="P433" s="21" t="n">
        <f aca="false">SUM(P434:P439)</f>
        <v>6501991</v>
      </c>
      <c r="Q433" s="21" t="n">
        <f aca="false">SUM(Q434:Q439)</f>
        <v>0</v>
      </c>
      <c r="R433" s="21" t="s">
        <v>31</v>
      </c>
      <c r="S433" s="21" t="s">
        <v>31</v>
      </c>
      <c r="T433" s="17" t="s">
        <v>31</v>
      </c>
      <c r="U433" s="77"/>
      <c r="V433" s="77"/>
    </row>
    <row r="434" s="80" customFormat="true" ht="14.35" hidden="false" customHeight="false" outlineLevel="0" collapsed="false">
      <c r="A434" s="36" t="s">
        <v>134</v>
      </c>
      <c r="B434" s="39" t="s">
        <v>721</v>
      </c>
      <c r="C434" s="17" t="n">
        <v>1970</v>
      </c>
      <c r="D434" s="17" t="n">
        <v>2011</v>
      </c>
      <c r="E434" s="40" t="s">
        <v>40</v>
      </c>
      <c r="F434" s="17" t="n">
        <v>2</v>
      </c>
      <c r="G434" s="17" t="n">
        <v>2</v>
      </c>
      <c r="H434" s="21" t="n">
        <v>582.04</v>
      </c>
      <c r="I434" s="21" t="n">
        <f aca="false">H434*0.89</f>
        <v>518.0156</v>
      </c>
      <c r="J434" s="21" t="n">
        <v>499.04</v>
      </c>
      <c r="K434" s="26" t="n">
        <v>33</v>
      </c>
      <c r="L434" s="21" t="n">
        <f aca="false">'Приложение 2'!C434</f>
        <v>601914</v>
      </c>
      <c r="M434" s="21" t="n">
        <v>0</v>
      </c>
      <c r="N434" s="21" t="n">
        <v>320762</v>
      </c>
      <c r="O434" s="21" t="n">
        <v>0</v>
      </c>
      <c r="P434" s="21" t="n">
        <f aca="false">L434-N434</f>
        <v>281152</v>
      </c>
      <c r="Q434" s="21" t="n">
        <v>0</v>
      </c>
      <c r="R434" s="21" t="n">
        <f aca="false">L434/I434</f>
        <v>1161.96114557168</v>
      </c>
      <c r="S434" s="21" t="n">
        <f aca="false">R434</f>
        <v>1161.96114557168</v>
      </c>
      <c r="T434" s="42" t="n">
        <v>42735</v>
      </c>
      <c r="U434" s="77"/>
      <c r="V434" s="77"/>
    </row>
    <row r="435" s="80" customFormat="true" ht="14.35" hidden="false" customHeight="false" outlineLevel="0" collapsed="false">
      <c r="A435" s="36" t="s">
        <v>136</v>
      </c>
      <c r="B435" s="39" t="s">
        <v>722</v>
      </c>
      <c r="C435" s="17" t="n">
        <v>1970</v>
      </c>
      <c r="D435" s="17" t="n">
        <v>2008</v>
      </c>
      <c r="E435" s="40" t="s">
        <v>40</v>
      </c>
      <c r="F435" s="17" t="n">
        <v>2</v>
      </c>
      <c r="G435" s="17" t="n">
        <v>3</v>
      </c>
      <c r="H435" s="21" t="n">
        <v>578.9</v>
      </c>
      <c r="I435" s="21" t="n">
        <f aca="false">H435*0.89</f>
        <v>515.221</v>
      </c>
      <c r="J435" s="21" t="n">
        <v>513.5</v>
      </c>
      <c r="K435" s="26" t="n">
        <v>36</v>
      </c>
      <c r="L435" s="21" t="n">
        <f aca="false">'Приложение 2'!C435</f>
        <v>4454040</v>
      </c>
      <c r="M435" s="21" t="n">
        <v>0</v>
      </c>
      <c r="N435" s="21" t="n">
        <v>1199056</v>
      </c>
      <c r="O435" s="21" t="n">
        <v>0</v>
      </c>
      <c r="P435" s="21" t="n">
        <f aca="false">L435-N435</f>
        <v>3254984</v>
      </c>
      <c r="Q435" s="21" t="n">
        <v>0</v>
      </c>
      <c r="R435" s="21" t="n">
        <f aca="false">L435/I435</f>
        <v>8644.91160104111</v>
      </c>
      <c r="S435" s="21" t="n">
        <f aca="false">R435</f>
        <v>8644.91160104111</v>
      </c>
      <c r="T435" s="42" t="n">
        <v>42735</v>
      </c>
      <c r="U435" s="77"/>
      <c r="V435" s="77"/>
    </row>
    <row r="436" s="80" customFormat="true" ht="14.35" hidden="false" customHeight="false" outlineLevel="0" collapsed="false">
      <c r="A436" s="36" t="s">
        <v>138</v>
      </c>
      <c r="B436" s="39" t="s">
        <v>723</v>
      </c>
      <c r="C436" s="17" t="n">
        <v>1969</v>
      </c>
      <c r="D436" s="17" t="n">
        <v>1969</v>
      </c>
      <c r="E436" s="40" t="s">
        <v>40</v>
      </c>
      <c r="F436" s="17" t="n">
        <v>2</v>
      </c>
      <c r="G436" s="17" t="n">
        <v>1</v>
      </c>
      <c r="H436" s="21" t="n">
        <v>369.94</v>
      </c>
      <c r="I436" s="21" t="n">
        <f aca="false">H436*0.89</f>
        <v>329.2466</v>
      </c>
      <c r="J436" s="21" t="n">
        <v>317.54</v>
      </c>
      <c r="K436" s="26" t="n">
        <v>24</v>
      </c>
      <c r="L436" s="21" t="n">
        <f aca="false">'Приложение 2'!C436</f>
        <v>3433801</v>
      </c>
      <c r="M436" s="21" t="n">
        <v>0</v>
      </c>
      <c r="N436" s="21" t="n">
        <v>1200562</v>
      </c>
      <c r="O436" s="21" t="n">
        <v>0</v>
      </c>
      <c r="P436" s="21" t="n">
        <f aca="false">L436-N436</f>
        <v>2233239</v>
      </c>
      <c r="Q436" s="21" t="n">
        <v>0</v>
      </c>
      <c r="R436" s="21" t="n">
        <f aca="false">L436/I436</f>
        <v>10429.2679104355</v>
      </c>
      <c r="S436" s="21" t="n">
        <f aca="false">R436</f>
        <v>10429.2679104355</v>
      </c>
      <c r="T436" s="42" t="n">
        <v>42735</v>
      </c>
      <c r="U436" s="77"/>
      <c r="V436" s="77"/>
    </row>
    <row r="437" s="80" customFormat="true" ht="14.35" hidden="false" customHeight="false" outlineLevel="0" collapsed="false">
      <c r="A437" s="36" t="s">
        <v>140</v>
      </c>
      <c r="B437" s="39" t="s">
        <v>724</v>
      </c>
      <c r="C437" s="17" t="n">
        <v>1966</v>
      </c>
      <c r="D437" s="17" t="n">
        <v>2007</v>
      </c>
      <c r="E437" s="40" t="s">
        <v>40</v>
      </c>
      <c r="F437" s="17" t="n">
        <v>2</v>
      </c>
      <c r="G437" s="17" t="n">
        <v>1</v>
      </c>
      <c r="H437" s="21" t="n">
        <v>376.64</v>
      </c>
      <c r="I437" s="21" t="n">
        <f aca="false">H437*0.89</f>
        <v>335.2096</v>
      </c>
      <c r="J437" s="21" t="n">
        <v>327.64</v>
      </c>
      <c r="K437" s="26" t="n">
        <v>24</v>
      </c>
      <c r="L437" s="21" t="n">
        <f aca="false">'Приложение 2'!C437</f>
        <v>481599</v>
      </c>
      <c r="M437" s="21" t="n">
        <v>0</v>
      </c>
      <c r="N437" s="21" t="n">
        <v>225066</v>
      </c>
      <c r="O437" s="21" t="n">
        <v>0</v>
      </c>
      <c r="P437" s="21" t="n">
        <f aca="false">L437-N437</f>
        <v>256533</v>
      </c>
      <c r="Q437" s="21" t="n">
        <v>0</v>
      </c>
      <c r="R437" s="21" t="n">
        <f aca="false">L437/I437</f>
        <v>1436.71004649032</v>
      </c>
      <c r="S437" s="21" t="n">
        <f aca="false">R437</f>
        <v>1436.71004649032</v>
      </c>
      <c r="T437" s="42" t="n">
        <v>42735</v>
      </c>
      <c r="U437" s="77"/>
      <c r="V437" s="77"/>
    </row>
    <row r="438" s="80" customFormat="true" ht="14.35" hidden="false" customHeight="false" outlineLevel="0" collapsed="false">
      <c r="A438" s="36" t="s">
        <v>142</v>
      </c>
      <c r="B438" s="39" t="s">
        <v>725</v>
      </c>
      <c r="C438" s="17" t="n">
        <v>1968</v>
      </c>
      <c r="D438" s="17" t="n">
        <v>2008</v>
      </c>
      <c r="E438" s="40" t="s">
        <v>40</v>
      </c>
      <c r="F438" s="17" t="n">
        <v>2</v>
      </c>
      <c r="G438" s="17" t="n">
        <v>1</v>
      </c>
      <c r="H438" s="21" t="n">
        <v>374.4</v>
      </c>
      <c r="I438" s="21" t="n">
        <f aca="false">H438*0.89</f>
        <v>333.216</v>
      </c>
      <c r="J438" s="21" t="n">
        <v>325.6</v>
      </c>
      <c r="K438" s="26" t="n">
        <v>24</v>
      </c>
      <c r="L438" s="21" t="n">
        <f aca="false">'Приложение 2'!C438</f>
        <v>469879</v>
      </c>
      <c r="M438" s="21" t="n">
        <v>0</v>
      </c>
      <c r="N438" s="21" t="n">
        <v>225055</v>
      </c>
      <c r="O438" s="21" t="n">
        <v>0</v>
      </c>
      <c r="P438" s="21" t="n">
        <f aca="false">L438-N438</f>
        <v>244824</v>
      </c>
      <c r="Q438" s="21" t="n">
        <v>0</v>
      </c>
      <c r="R438" s="21" t="n">
        <f aca="false">L438/I438</f>
        <v>1410.13336694516</v>
      </c>
      <c r="S438" s="21" t="n">
        <f aca="false">R438</f>
        <v>1410.13336694516</v>
      </c>
      <c r="T438" s="42" t="n">
        <v>42735</v>
      </c>
      <c r="U438" s="77"/>
      <c r="V438" s="77"/>
    </row>
    <row r="439" s="80" customFormat="true" ht="14.35" hidden="false" customHeight="false" outlineLevel="0" collapsed="false">
      <c r="A439" s="36" t="s">
        <v>144</v>
      </c>
      <c r="B439" s="39" t="s">
        <v>726</v>
      </c>
      <c r="C439" s="17" t="n">
        <v>1969</v>
      </c>
      <c r="D439" s="17" t="n">
        <v>2010</v>
      </c>
      <c r="E439" s="40" t="s">
        <v>40</v>
      </c>
      <c r="F439" s="17" t="n">
        <v>2</v>
      </c>
      <c r="G439" s="17" t="n">
        <v>1</v>
      </c>
      <c r="H439" s="21" t="n">
        <v>382.6</v>
      </c>
      <c r="I439" s="21" t="n">
        <f aca="false">H439*0.89</f>
        <v>340.514</v>
      </c>
      <c r="J439" s="21" t="n">
        <v>331.2</v>
      </c>
      <c r="K439" s="26" t="n">
        <v>24</v>
      </c>
      <c r="L439" s="21" t="n">
        <f aca="false">'Приложение 2'!C439</f>
        <v>456354</v>
      </c>
      <c r="M439" s="21" t="n">
        <v>0</v>
      </c>
      <c r="N439" s="21" t="n">
        <v>225095</v>
      </c>
      <c r="O439" s="21" t="n">
        <v>0</v>
      </c>
      <c r="P439" s="21" t="n">
        <f aca="false">L439-N439</f>
        <v>231259</v>
      </c>
      <c r="Q439" s="21" t="n">
        <v>0</v>
      </c>
      <c r="R439" s="21" t="n">
        <f aca="false">L439/I439</f>
        <v>1340.19159270984</v>
      </c>
      <c r="S439" s="21" t="n">
        <f aca="false">R439</f>
        <v>1340.19159270984</v>
      </c>
      <c r="T439" s="42" t="n">
        <v>42735</v>
      </c>
      <c r="U439" s="77"/>
      <c r="V439" s="77"/>
    </row>
    <row r="440" s="9" customFormat="true" ht="14.35" hidden="false" customHeight="false" outlineLevel="0" collapsed="false">
      <c r="A440" s="17" t="n">
        <v>5</v>
      </c>
      <c r="B440" s="39" t="s">
        <v>58</v>
      </c>
      <c r="C440" s="18" t="s">
        <v>31</v>
      </c>
      <c r="D440" s="18" t="s">
        <v>31</v>
      </c>
      <c r="E440" s="18" t="s">
        <v>31</v>
      </c>
      <c r="F440" s="18" t="s">
        <v>31</v>
      </c>
      <c r="G440" s="18" t="s">
        <v>31</v>
      </c>
      <c r="H440" s="21" t="n">
        <f aca="false">H441+H446+H512+H519+H522+H530+H535+H537+H538+H544</f>
        <v>225805.27</v>
      </c>
      <c r="I440" s="21" t="n">
        <f aca="false">I441+I446+I512+I519+I522+I530+I535+I537+I538+I544</f>
        <v>193950.7</v>
      </c>
      <c r="J440" s="21" t="n">
        <f aca="false">J441+J446+J512+J519+J522+J530+J535+J537+J538+J544</f>
        <v>209970.9</v>
      </c>
      <c r="K440" s="26" t="n">
        <f aca="false">K441+K446+K512+K519+K522+K530+K535+K537+K538+K544</f>
        <v>9502</v>
      </c>
      <c r="L440" s="21" t="n">
        <f aca="false">L441+L446+L512+L519+L522+L530+L535+L537+L538+L544</f>
        <v>174242064.86</v>
      </c>
      <c r="M440" s="21" t="n">
        <f aca="false">M441+M446+M512+M519+M522+M530+M535+M537+M538+M544</f>
        <v>0</v>
      </c>
      <c r="N440" s="21" t="n">
        <f aca="false">N441+N446+N512+N519+N522+N530+N535+N537+N538+N544</f>
        <v>76333956.09</v>
      </c>
      <c r="O440" s="21" t="n">
        <f aca="false">O441+O446+O512+O519+O522+O530+O535+O537+O538+O544</f>
        <v>0</v>
      </c>
      <c r="P440" s="21" t="n">
        <f aca="false">P441+P446+P512+P519+P522+P530+P535+P537+P538+P544</f>
        <v>93239558.77</v>
      </c>
      <c r="Q440" s="21" t="n">
        <f aca="false">Q441+Q446+Q512+Q519+Q522+Q530+Q535+Q537+Q538+Q544</f>
        <v>4668550</v>
      </c>
      <c r="R440" s="21" t="s">
        <v>31</v>
      </c>
      <c r="S440" s="21" t="s">
        <v>31</v>
      </c>
      <c r="T440" s="17" t="s">
        <v>31</v>
      </c>
      <c r="U440" s="77"/>
      <c r="V440" s="77"/>
    </row>
    <row r="441" s="78" customFormat="true" ht="14.35" hidden="false" customHeight="false" outlineLevel="0" collapsed="false">
      <c r="A441" s="38" t="s">
        <v>154</v>
      </c>
      <c r="B441" s="37" t="s">
        <v>295</v>
      </c>
      <c r="C441" s="18" t="s">
        <v>31</v>
      </c>
      <c r="D441" s="18" t="s">
        <v>31</v>
      </c>
      <c r="E441" s="18" t="s">
        <v>31</v>
      </c>
      <c r="F441" s="18" t="s">
        <v>31</v>
      </c>
      <c r="G441" s="18" t="s">
        <v>31</v>
      </c>
      <c r="H441" s="21" t="n">
        <f aca="false">SUM(H442:H445)</f>
        <v>5547.3</v>
      </c>
      <c r="I441" s="21" t="n">
        <f aca="false">SUM(I442:I445)</f>
        <v>5156.2</v>
      </c>
      <c r="J441" s="21" t="n">
        <f aca="false">SUM(J442:J445)</f>
        <v>5156.2</v>
      </c>
      <c r="K441" s="26" t="n">
        <f aca="false">SUM(K442:K445)</f>
        <v>287</v>
      </c>
      <c r="L441" s="21" t="n">
        <f aca="false">SUM(L442:L445)</f>
        <v>3898232.66</v>
      </c>
      <c r="M441" s="21" t="n">
        <f aca="false">SUM(M442:M445)</f>
        <v>0</v>
      </c>
      <c r="N441" s="21" t="n">
        <f aca="false">SUM(N442:N445)</f>
        <v>1090737.14</v>
      </c>
      <c r="O441" s="21" t="n">
        <f aca="false">SUM(O442:O445)</f>
        <v>0</v>
      </c>
      <c r="P441" s="21" t="n">
        <f aca="false">SUM(P442:P445)</f>
        <v>2807495.52</v>
      </c>
      <c r="Q441" s="21" t="n">
        <f aca="false">SUM(Q442:Q445)</f>
        <v>0</v>
      </c>
      <c r="R441" s="21" t="s">
        <v>31</v>
      </c>
      <c r="S441" s="21" t="s">
        <v>31</v>
      </c>
      <c r="T441" s="17" t="s">
        <v>31</v>
      </c>
      <c r="U441" s="77"/>
      <c r="V441" s="77"/>
    </row>
    <row r="442" s="78" customFormat="true" ht="14.35" hidden="false" customHeight="false" outlineLevel="0" collapsed="false">
      <c r="A442" s="36" t="s">
        <v>265</v>
      </c>
      <c r="B442" s="46" t="s">
        <v>727</v>
      </c>
      <c r="C442" s="47" t="n">
        <v>1975</v>
      </c>
      <c r="D442" s="47" t="n">
        <v>1975</v>
      </c>
      <c r="E442" s="48" t="s">
        <v>45</v>
      </c>
      <c r="F442" s="47" t="n">
        <v>2</v>
      </c>
      <c r="G442" s="47" t="n">
        <v>1</v>
      </c>
      <c r="H442" s="49" t="n">
        <v>302.2</v>
      </c>
      <c r="I442" s="49" t="n">
        <v>277.4</v>
      </c>
      <c r="J442" s="49" t="n">
        <v>277.4</v>
      </c>
      <c r="K442" s="50" t="n">
        <v>14</v>
      </c>
      <c r="L442" s="49" t="n">
        <f aca="false">'Приложение 2'!C442</f>
        <v>853390.31</v>
      </c>
      <c r="M442" s="49" t="n">
        <v>0</v>
      </c>
      <c r="N442" s="49" t="n">
        <v>309269.78</v>
      </c>
      <c r="O442" s="49" t="n">
        <v>0</v>
      </c>
      <c r="P442" s="49" t="n">
        <f aca="false">L442-N442</f>
        <v>544120.53</v>
      </c>
      <c r="Q442" s="49" t="n">
        <v>0</v>
      </c>
      <c r="R442" s="49" t="n">
        <f aca="false">L442/I442</f>
        <v>3076.38900504686</v>
      </c>
      <c r="S442" s="49" t="n">
        <f aca="false">R442</f>
        <v>3076.38900504686</v>
      </c>
      <c r="T442" s="51" t="n">
        <v>42735</v>
      </c>
      <c r="U442" s="77"/>
      <c r="V442" s="77"/>
    </row>
    <row r="443" s="78" customFormat="true" ht="14.35" hidden="false" customHeight="false" outlineLevel="0" collapsed="false">
      <c r="A443" s="36" t="s">
        <v>398</v>
      </c>
      <c r="B443" s="46" t="s">
        <v>728</v>
      </c>
      <c r="C443" s="47" t="n">
        <v>1963</v>
      </c>
      <c r="D443" s="47" t="n">
        <v>2007</v>
      </c>
      <c r="E443" s="48" t="s">
        <v>45</v>
      </c>
      <c r="F443" s="47" t="n">
        <v>3</v>
      </c>
      <c r="G443" s="47" t="n">
        <v>3</v>
      </c>
      <c r="H443" s="49" t="n">
        <v>1612.2</v>
      </c>
      <c r="I443" s="49" t="n">
        <v>1500.6</v>
      </c>
      <c r="J443" s="49" t="n">
        <v>1500.6</v>
      </c>
      <c r="K443" s="50" t="n">
        <v>108</v>
      </c>
      <c r="L443" s="49" t="n">
        <f aca="false">'Приложение 2'!C443</f>
        <v>242088.02</v>
      </c>
      <c r="M443" s="49" t="n">
        <v>0</v>
      </c>
      <c r="N443" s="49" t="n">
        <v>51780</v>
      </c>
      <c r="O443" s="49" t="n">
        <v>0</v>
      </c>
      <c r="P443" s="49" t="n">
        <f aca="false">L443-N443</f>
        <v>190308.02</v>
      </c>
      <c r="Q443" s="49" t="n">
        <v>0</v>
      </c>
      <c r="R443" s="49" t="n">
        <f aca="false">L443/I443</f>
        <v>161.327482340397</v>
      </c>
      <c r="S443" s="49" t="n">
        <f aca="false">R443</f>
        <v>161.327482340397</v>
      </c>
      <c r="T443" s="51" t="n">
        <v>42735</v>
      </c>
      <c r="U443" s="77"/>
      <c r="V443" s="77"/>
    </row>
    <row r="444" s="78" customFormat="true" ht="14.35" hidden="false" customHeight="false" outlineLevel="0" collapsed="false">
      <c r="A444" s="36" t="s">
        <v>729</v>
      </c>
      <c r="B444" s="46" t="s">
        <v>730</v>
      </c>
      <c r="C444" s="47" t="n">
        <v>1968</v>
      </c>
      <c r="D444" s="47" t="n">
        <v>2007</v>
      </c>
      <c r="E444" s="48" t="s">
        <v>45</v>
      </c>
      <c r="F444" s="47" t="n">
        <v>3</v>
      </c>
      <c r="G444" s="47" t="n">
        <v>3</v>
      </c>
      <c r="H444" s="49" t="n">
        <v>1608.7</v>
      </c>
      <c r="I444" s="49" t="n">
        <v>1498.4</v>
      </c>
      <c r="J444" s="49" t="n">
        <v>1498.4</v>
      </c>
      <c r="K444" s="50" t="n">
        <v>73</v>
      </c>
      <c r="L444" s="49" t="n">
        <f aca="false">'Приложение 2'!C444</f>
        <v>299515.42</v>
      </c>
      <c r="M444" s="49" t="n">
        <v>0</v>
      </c>
      <c r="N444" s="49" t="n">
        <v>94584</v>
      </c>
      <c r="O444" s="49" t="n">
        <v>0</v>
      </c>
      <c r="P444" s="49" t="n">
        <f aca="false">L444-N444</f>
        <v>204931.42</v>
      </c>
      <c r="Q444" s="49" t="n">
        <v>0</v>
      </c>
      <c r="R444" s="49" t="n">
        <f aca="false">L444/I444</f>
        <v>199.890162840363</v>
      </c>
      <c r="S444" s="49" t="n">
        <f aca="false">R444</f>
        <v>199.890162840363</v>
      </c>
      <c r="T444" s="51" t="n">
        <v>42735</v>
      </c>
      <c r="U444" s="77"/>
      <c r="V444" s="77"/>
    </row>
    <row r="445" s="78" customFormat="true" ht="14.35" hidden="false" customHeight="false" outlineLevel="0" collapsed="false">
      <c r="A445" s="36" t="s">
        <v>731</v>
      </c>
      <c r="B445" s="46" t="s">
        <v>732</v>
      </c>
      <c r="C445" s="47" t="n">
        <v>1969</v>
      </c>
      <c r="D445" s="47" t="n">
        <v>2007</v>
      </c>
      <c r="E445" s="48" t="s">
        <v>45</v>
      </c>
      <c r="F445" s="47" t="n">
        <v>3</v>
      </c>
      <c r="G445" s="47" t="n">
        <v>4</v>
      </c>
      <c r="H445" s="49" t="n">
        <v>2024.2</v>
      </c>
      <c r="I445" s="49" t="n">
        <v>1879.8</v>
      </c>
      <c r="J445" s="49" t="n">
        <v>1879.8</v>
      </c>
      <c r="K445" s="50" t="n">
        <v>92</v>
      </c>
      <c r="L445" s="49" t="n">
        <f aca="false">'Приложение 2'!C445</f>
        <v>2503238.91</v>
      </c>
      <c r="M445" s="49" t="n">
        <v>0</v>
      </c>
      <c r="N445" s="49" t="n">
        <v>635103.36</v>
      </c>
      <c r="O445" s="49" t="n">
        <v>0</v>
      </c>
      <c r="P445" s="49" t="n">
        <f aca="false">L445-N445</f>
        <v>1868135.55</v>
      </c>
      <c r="Q445" s="49" t="n">
        <v>0</v>
      </c>
      <c r="R445" s="49" t="n">
        <f aca="false">L445/I445</f>
        <v>1331.65172358762</v>
      </c>
      <c r="S445" s="49" t="n">
        <f aca="false">R445</f>
        <v>1331.65172358762</v>
      </c>
      <c r="T445" s="51" t="n">
        <v>42735</v>
      </c>
      <c r="U445" s="77"/>
      <c r="V445" s="77"/>
    </row>
    <row r="446" s="78" customFormat="true" ht="14.35" hidden="false" customHeight="false" outlineLevel="0" collapsed="false">
      <c r="A446" s="38" t="s">
        <v>157</v>
      </c>
      <c r="B446" s="37" t="s">
        <v>60</v>
      </c>
      <c r="C446" s="18" t="s">
        <v>31</v>
      </c>
      <c r="D446" s="18" t="s">
        <v>31</v>
      </c>
      <c r="E446" s="18" t="s">
        <v>31</v>
      </c>
      <c r="F446" s="18" t="s">
        <v>31</v>
      </c>
      <c r="G446" s="18" t="s">
        <v>31</v>
      </c>
      <c r="H446" s="21" t="n">
        <f aca="false">SUM(H447:H511)</f>
        <v>173355.5</v>
      </c>
      <c r="I446" s="21" t="n">
        <f aca="false">SUM(I447:I511)</f>
        <v>145557.8</v>
      </c>
      <c r="J446" s="21" t="n">
        <f aca="false">SUM(J447:J511)</f>
        <v>162187.1</v>
      </c>
      <c r="K446" s="26" t="n">
        <f aca="false">SUM(K447:K511)</f>
        <v>6782</v>
      </c>
      <c r="L446" s="21" t="n">
        <f aca="false">SUM(L447:L511)</f>
        <v>120935282.2</v>
      </c>
      <c r="M446" s="21" t="n">
        <f aca="false">SUM(M447:M511)</f>
        <v>0</v>
      </c>
      <c r="N446" s="21" t="n">
        <f aca="false">SUM(N447:N511)</f>
        <v>54549025.09</v>
      </c>
      <c r="O446" s="21" t="n">
        <f aca="false">SUM(O447:O511)</f>
        <v>0</v>
      </c>
      <c r="P446" s="21" t="n">
        <f aca="false">SUM(P447:P511)</f>
        <v>61717707.11</v>
      </c>
      <c r="Q446" s="21" t="n">
        <f aca="false">SUM(Q447:Q511)</f>
        <v>4668550</v>
      </c>
      <c r="R446" s="21" t="s">
        <v>31</v>
      </c>
      <c r="S446" s="21" t="s">
        <v>31</v>
      </c>
      <c r="T446" s="17" t="s">
        <v>31</v>
      </c>
      <c r="U446" s="77"/>
      <c r="V446" s="77"/>
    </row>
    <row r="447" s="60" customFormat="true" ht="14.35" hidden="false" customHeight="false" outlineLevel="0" collapsed="false">
      <c r="A447" s="38" t="s">
        <v>401</v>
      </c>
      <c r="B447" s="37" t="s">
        <v>302</v>
      </c>
      <c r="C447" s="17" t="n">
        <v>1989</v>
      </c>
      <c r="D447" s="17" t="n">
        <v>1989</v>
      </c>
      <c r="E447" s="40" t="s">
        <v>45</v>
      </c>
      <c r="F447" s="17" t="n">
        <v>5</v>
      </c>
      <c r="G447" s="17" t="n">
        <v>4</v>
      </c>
      <c r="H447" s="21" t="n">
        <v>4601.1</v>
      </c>
      <c r="I447" s="21" t="n">
        <v>4194</v>
      </c>
      <c r="J447" s="21" t="n">
        <v>4194</v>
      </c>
      <c r="K447" s="26" t="n">
        <v>186</v>
      </c>
      <c r="L447" s="21" t="n">
        <f aca="false">'Приложение 2'!C447</f>
        <v>3651355.75</v>
      </c>
      <c r="M447" s="21" t="n">
        <v>0</v>
      </c>
      <c r="N447" s="21" t="n">
        <v>1835043.09</v>
      </c>
      <c r="O447" s="21" t="n">
        <v>0</v>
      </c>
      <c r="P447" s="21" t="n">
        <f aca="false">L447-N447</f>
        <v>1816312.66</v>
      </c>
      <c r="Q447" s="21" t="n">
        <v>0</v>
      </c>
      <c r="R447" s="21" t="n">
        <f aca="false">L447/I447</f>
        <v>870.614151168336</v>
      </c>
      <c r="S447" s="21" t="n">
        <f aca="false">R447</f>
        <v>870.614151168336</v>
      </c>
      <c r="T447" s="42" t="n">
        <v>42735</v>
      </c>
      <c r="U447" s="77"/>
      <c r="V447" s="77"/>
    </row>
    <row r="448" s="60" customFormat="true" ht="14.35" hidden="false" customHeight="false" outlineLevel="0" collapsed="false">
      <c r="A448" s="38" t="s">
        <v>733</v>
      </c>
      <c r="B448" s="37" t="s">
        <v>306</v>
      </c>
      <c r="C448" s="17" t="n">
        <v>1988</v>
      </c>
      <c r="D448" s="17" t="n">
        <v>1988</v>
      </c>
      <c r="E448" s="40" t="s">
        <v>45</v>
      </c>
      <c r="F448" s="17" t="n">
        <v>4</v>
      </c>
      <c r="G448" s="17" t="n">
        <v>6</v>
      </c>
      <c r="H448" s="21" t="n">
        <v>4502.7</v>
      </c>
      <c r="I448" s="21" t="n">
        <v>3479.9</v>
      </c>
      <c r="J448" s="21" t="n">
        <v>3479.9</v>
      </c>
      <c r="K448" s="26" t="n">
        <v>143</v>
      </c>
      <c r="L448" s="21" t="n">
        <f aca="false">'Приложение 2'!C448</f>
        <v>3024657.94</v>
      </c>
      <c r="M448" s="21" t="n">
        <v>0</v>
      </c>
      <c r="N448" s="21" t="n">
        <v>422635.64</v>
      </c>
      <c r="O448" s="21" t="n">
        <v>0</v>
      </c>
      <c r="P448" s="21" t="n">
        <f aca="false">L448-N448</f>
        <v>2602022.3</v>
      </c>
      <c r="Q448" s="21" t="n">
        <v>0</v>
      </c>
      <c r="R448" s="21" t="n">
        <f aca="false">L448/I448</f>
        <v>869.179556883819</v>
      </c>
      <c r="S448" s="21" t="n">
        <f aca="false">R448</f>
        <v>869.179556883819</v>
      </c>
      <c r="T448" s="42" t="n">
        <v>42735</v>
      </c>
      <c r="U448" s="77"/>
      <c r="V448" s="77"/>
    </row>
    <row r="449" s="60" customFormat="true" ht="14.35" hidden="false" customHeight="false" outlineLevel="0" collapsed="false">
      <c r="A449" s="38" t="s">
        <v>734</v>
      </c>
      <c r="B449" s="37" t="s">
        <v>735</v>
      </c>
      <c r="C449" s="17" t="n">
        <v>1965</v>
      </c>
      <c r="D449" s="17" t="n">
        <v>2009</v>
      </c>
      <c r="E449" s="40" t="s">
        <v>45</v>
      </c>
      <c r="F449" s="17" t="n">
        <v>4</v>
      </c>
      <c r="G449" s="17" t="n">
        <v>3</v>
      </c>
      <c r="H449" s="21" t="n">
        <v>2185</v>
      </c>
      <c r="I449" s="21" t="n">
        <v>1953.8</v>
      </c>
      <c r="J449" s="21" t="n">
        <v>1953.8</v>
      </c>
      <c r="K449" s="26" t="n">
        <v>62</v>
      </c>
      <c r="L449" s="21" t="n">
        <f aca="false">'Приложение 2'!C449</f>
        <v>5909268</v>
      </c>
      <c r="M449" s="21" t="n">
        <v>0</v>
      </c>
      <c r="N449" s="21" t="n">
        <v>2512268.88</v>
      </c>
      <c r="O449" s="21" t="n">
        <v>0</v>
      </c>
      <c r="P449" s="21" t="n">
        <f aca="false">L449-N449</f>
        <v>3396999.12</v>
      </c>
      <c r="Q449" s="21" t="n">
        <v>0</v>
      </c>
      <c r="R449" s="21" t="n">
        <f aca="false">L449/I449</f>
        <v>3024.49994881769</v>
      </c>
      <c r="S449" s="21" t="n">
        <f aca="false">R449</f>
        <v>3024.49994881769</v>
      </c>
      <c r="T449" s="42" t="n">
        <v>42735</v>
      </c>
      <c r="U449" s="77"/>
      <c r="V449" s="77"/>
    </row>
    <row r="450" s="60" customFormat="true" ht="14.35" hidden="false" customHeight="false" outlineLevel="0" collapsed="false">
      <c r="A450" s="38" t="s">
        <v>736</v>
      </c>
      <c r="B450" s="37" t="s">
        <v>737</v>
      </c>
      <c r="C450" s="17" t="n">
        <v>1957</v>
      </c>
      <c r="D450" s="17" t="n">
        <v>2004</v>
      </c>
      <c r="E450" s="40" t="s">
        <v>45</v>
      </c>
      <c r="F450" s="17" t="n">
        <v>2</v>
      </c>
      <c r="G450" s="17" t="n">
        <v>3</v>
      </c>
      <c r="H450" s="21" t="n">
        <v>1047.2</v>
      </c>
      <c r="I450" s="21" t="n">
        <v>910.2</v>
      </c>
      <c r="J450" s="21" t="n">
        <v>910.2</v>
      </c>
      <c r="K450" s="26" t="n">
        <v>27</v>
      </c>
      <c r="L450" s="21" t="n">
        <f aca="false">'Приложение 2'!C450</f>
        <v>1821901</v>
      </c>
      <c r="M450" s="21" t="n">
        <v>0</v>
      </c>
      <c r="N450" s="21" t="n">
        <v>1050945.93</v>
      </c>
      <c r="O450" s="21" t="n">
        <v>0</v>
      </c>
      <c r="P450" s="21" t="n">
        <f aca="false">L450-N450</f>
        <v>770955.07</v>
      </c>
      <c r="Q450" s="21" t="n">
        <v>0</v>
      </c>
      <c r="R450" s="21" t="n">
        <f aca="false">L450/I450</f>
        <v>2001.6490881125</v>
      </c>
      <c r="S450" s="21" t="n">
        <f aca="false">R450</f>
        <v>2001.6490881125</v>
      </c>
      <c r="T450" s="42" t="n">
        <v>42735</v>
      </c>
      <c r="U450" s="77"/>
      <c r="V450" s="77"/>
    </row>
    <row r="451" s="60" customFormat="true" ht="14.35" hidden="false" customHeight="false" outlineLevel="0" collapsed="false">
      <c r="A451" s="38" t="s">
        <v>738</v>
      </c>
      <c r="B451" s="37" t="s">
        <v>739</v>
      </c>
      <c r="C451" s="17" t="n">
        <v>1968</v>
      </c>
      <c r="D451" s="17" t="n">
        <v>2011</v>
      </c>
      <c r="E451" s="40" t="s">
        <v>254</v>
      </c>
      <c r="F451" s="17" t="n">
        <v>2</v>
      </c>
      <c r="G451" s="17" t="n">
        <v>2</v>
      </c>
      <c r="H451" s="21" t="n">
        <v>837.7</v>
      </c>
      <c r="I451" s="21" t="n">
        <v>779.4</v>
      </c>
      <c r="J451" s="21" t="n">
        <v>779.4</v>
      </c>
      <c r="K451" s="26" t="n">
        <v>48</v>
      </c>
      <c r="L451" s="21" t="n">
        <f aca="false">'Приложение 2'!C451</f>
        <v>75954.46</v>
      </c>
      <c r="M451" s="21" t="n">
        <v>0</v>
      </c>
      <c r="N451" s="21" t="n">
        <v>0</v>
      </c>
      <c r="O451" s="21" t="n">
        <v>0</v>
      </c>
      <c r="P451" s="21" t="n">
        <f aca="false">L451-N451</f>
        <v>75954.46</v>
      </c>
      <c r="Q451" s="21" t="n">
        <v>0</v>
      </c>
      <c r="R451" s="21" t="n">
        <f aca="false">L451/I451</f>
        <v>97.4524762637927</v>
      </c>
      <c r="S451" s="21" t="n">
        <f aca="false">R451</f>
        <v>97.4524762637927</v>
      </c>
      <c r="T451" s="42" t="n">
        <v>42735</v>
      </c>
      <c r="U451" s="77"/>
      <c r="V451" s="77"/>
    </row>
    <row r="452" s="60" customFormat="true" ht="14.35" hidden="false" customHeight="false" outlineLevel="0" collapsed="false">
      <c r="A452" s="38" t="s">
        <v>740</v>
      </c>
      <c r="B452" s="37" t="s">
        <v>741</v>
      </c>
      <c r="C452" s="17" t="n">
        <v>1966</v>
      </c>
      <c r="D452" s="17" t="n">
        <v>2010</v>
      </c>
      <c r="E452" s="40" t="s">
        <v>45</v>
      </c>
      <c r="F452" s="17" t="n">
        <v>4</v>
      </c>
      <c r="G452" s="17" t="n">
        <v>2</v>
      </c>
      <c r="H452" s="21" t="n">
        <v>1353.2</v>
      </c>
      <c r="I452" s="21" t="n">
        <v>1242.1</v>
      </c>
      <c r="J452" s="21" t="n">
        <v>1242.1</v>
      </c>
      <c r="K452" s="26" t="n">
        <v>73</v>
      </c>
      <c r="L452" s="21" t="n">
        <f aca="false">'Приложение 2'!C452</f>
        <v>78166</v>
      </c>
      <c r="M452" s="21" t="n">
        <v>0</v>
      </c>
      <c r="N452" s="21" t="n">
        <v>40972.49</v>
      </c>
      <c r="O452" s="21" t="n">
        <v>0</v>
      </c>
      <c r="P452" s="21" t="n">
        <f aca="false">L452-N452</f>
        <v>37193.51</v>
      </c>
      <c r="Q452" s="21" t="n">
        <v>0</v>
      </c>
      <c r="R452" s="21" t="n">
        <f aca="false">L452/I452</f>
        <v>62.9305208920377</v>
      </c>
      <c r="S452" s="21" t="n">
        <f aca="false">R452</f>
        <v>62.9305208920377</v>
      </c>
      <c r="T452" s="42" t="n">
        <v>42735</v>
      </c>
      <c r="U452" s="77"/>
      <c r="V452" s="77"/>
    </row>
    <row r="453" s="60" customFormat="true" ht="14.35" hidden="false" customHeight="false" outlineLevel="0" collapsed="false">
      <c r="A453" s="38" t="s">
        <v>742</v>
      </c>
      <c r="B453" s="37" t="s">
        <v>743</v>
      </c>
      <c r="C453" s="17" t="n">
        <v>1965</v>
      </c>
      <c r="D453" s="17" t="n">
        <v>2012</v>
      </c>
      <c r="E453" s="40" t="s">
        <v>45</v>
      </c>
      <c r="F453" s="17" t="n">
        <v>4</v>
      </c>
      <c r="G453" s="17" t="n">
        <v>3</v>
      </c>
      <c r="H453" s="21" t="n">
        <v>2062.7</v>
      </c>
      <c r="I453" s="21" t="n">
        <v>568.6</v>
      </c>
      <c r="J453" s="21" t="n">
        <v>568.6</v>
      </c>
      <c r="K453" s="26" t="n">
        <v>29</v>
      </c>
      <c r="L453" s="21" t="n">
        <f aca="false">'Приложение 2'!C453</f>
        <v>186967</v>
      </c>
      <c r="M453" s="21" t="n">
        <v>0</v>
      </c>
      <c r="N453" s="21" t="n">
        <v>158814.57</v>
      </c>
      <c r="O453" s="21" t="n">
        <v>0</v>
      </c>
      <c r="P453" s="21" t="n">
        <f aca="false">L453-N453</f>
        <v>28152.43</v>
      </c>
      <c r="Q453" s="21" t="n">
        <v>0</v>
      </c>
      <c r="R453" s="21" t="n">
        <f aca="false">L453/I453</f>
        <v>328.819908547309</v>
      </c>
      <c r="S453" s="21" t="n">
        <f aca="false">R453</f>
        <v>328.819908547309</v>
      </c>
      <c r="T453" s="42" t="n">
        <v>42735</v>
      </c>
      <c r="U453" s="77"/>
      <c r="V453" s="77"/>
    </row>
    <row r="454" s="60" customFormat="true" ht="14.35" hidden="false" customHeight="false" outlineLevel="0" collapsed="false">
      <c r="A454" s="38" t="s">
        <v>744</v>
      </c>
      <c r="B454" s="37" t="s">
        <v>745</v>
      </c>
      <c r="C454" s="17" t="n">
        <v>1972</v>
      </c>
      <c r="D454" s="17" t="n">
        <v>2010</v>
      </c>
      <c r="E454" s="40" t="s">
        <v>45</v>
      </c>
      <c r="F454" s="17" t="n">
        <v>4</v>
      </c>
      <c r="G454" s="17" t="n">
        <v>4</v>
      </c>
      <c r="H454" s="21" t="n">
        <v>3674.3</v>
      </c>
      <c r="I454" s="21" t="n">
        <v>3118</v>
      </c>
      <c r="J454" s="21" t="n">
        <v>3118</v>
      </c>
      <c r="K454" s="26" t="n">
        <v>143</v>
      </c>
      <c r="L454" s="21" t="n">
        <f aca="false">'Приложение 2'!C454</f>
        <v>367038.58</v>
      </c>
      <c r="M454" s="21" t="n">
        <v>0</v>
      </c>
      <c r="N454" s="21" t="n">
        <v>277404.84</v>
      </c>
      <c r="O454" s="21" t="n">
        <v>0</v>
      </c>
      <c r="P454" s="21" t="n">
        <f aca="false">L454-N454</f>
        <v>89633.74</v>
      </c>
      <c r="Q454" s="21" t="n">
        <v>0</v>
      </c>
      <c r="R454" s="21" t="n">
        <f aca="false">L454/I454</f>
        <v>117.716029506094</v>
      </c>
      <c r="S454" s="21" t="n">
        <f aca="false">R454</f>
        <v>117.716029506094</v>
      </c>
      <c r="T454" s="42" t="n">
        <v>42735</v>
      </c>
      <c r="U454" s="77"/>
      <c r="V454" s="77"/>
    </row>
    <row r="455" s="60" customFormat="true" ht="14.35" hidden="false" customHeight="false" outlineLevel="0" collapsed="false">
      <c r="A455" s="38" t="s">
        <v>746</v>
      </c>
      <c r="B455" s="37" t="s">
        <v>747</v>
      </c>
      <c r="C455" s="17" t="n">
        <v>1975</v>
      </c>
      <c r="D455" s="17" t="n">
        <v>2010</v>
      </c>
      <c r="E455" s="40" t="s">
        <v>45</v>
      </c>
      <c r="F455" s="17" t="n">
        <v>2</v>
      </c>
      <c r="G455" s="17" t="n">
        <v>2</v>
      </c>
      <c r="H455" s="21" t="n">
        <v>655.6</v>
      </c>
      <c r="I455" s="21" t="n">
        <v>586</v>
      </c>
      <c r="J455" s="21" t="n">
        <v>586</v>
      </c>
      <c r="K455" s="26" t="n">
        <v>29</v>
      </c>
      <c r="L455" s="21" t="n">
        <f aca="false">'Приложение 2'!C455</f>
        <v>1472173</v>
      </c>
      <c r="M455" s="21" t="n">
        <v>0</v>
      </c>
      <c r="N455" s="21" t="n">
        <v>1398007.31</v>
      </c>
      <c r="O455" s="21" t="n">
        <v>0</v>
      </c>
      <c r="P455" s="21" t="n">
        <f aca="false">L455-N455</f>
        <v>74165.6899999999</v>
      </c>
      <c r="Q455" s="21" t="n">
        <v>0</v>
      </c>
      <c r="R455" s="21" t="n">
        <f aca="false">L455/I455</f>
        <v>2512.24061433447</v>
      </c>
      <c r="S455" s="21" t="n">
        <f aca="false">R455</f>
        <v>2512.24061433447</v>
      </c>
      <c r="T455" s="42" t="n">
        <v>42735</v>
      </c>
      <c r="U455" s="77"/>
      <c r="V455" s="77"/>
    </row>
    <row r="456" s="60" customFormat="true" ht="14.35" hidden="false" customHeight="false" outlineLevel="0" collapsed="false">
      <c r="A456" s="38" t="s">
        <v>748</v>
      </c>
      <c r="B456" s="37" t="s">
        <v>749</v>
      </c>
      <c r="C456" s="17" t="n">
        <v>1975</v>
      </c>
      <c r="D456" s="17" t="n">
        <v>2010</v>
      </c>
      <c r="E456" s="40" t="s">
        <v>45</v>
      </c>
      <c r="F456" s="17" t="n">
        <v>2</v>
      </c>
      <c r="G456" s="17" t="n">
        <v>2</v>
      </c>
      <c r="H456" s="21" t="n">
        <v>648.8</v>
      </c>
      <c r="I456" s="21" t="n">
        <v>588.7</v>
      </c>
      <c r="J456" s="21" t="n">
        <v>588.7</v>
      </c>
      <c r="K456" s="26" t="n">
        <v>29</v>
      </c>
      <c r="L456" s="21" t="n">
        <f aca="false">'Приложение 2'!C456</f>
        <v>1456101</v>
      </c>
      <c r="M456" s="21" t="n">
        <v>0</v>
      </c>
      <c r="N456" s="21" t="n">
        <v>1396050.85</v>
      </c>
      <c r="O456" s="21" t="n">
        <v>0</v>
      </c>
      <c r="P456" s="21" t="n">
        <f aca="false">L456-N456</f>
        <v>60050.1499999999</v>
      </c>
      <c r="Q456" s="21" t="n">
        <v>0</v>
      </c>
      <c r="R456" s="21" t="n">
        <f aca="false">L456/I456</f>
        <v>2473.41770001699</v>
      </c>
      <c r="S456" s="21" t="n">
        <f aca="false">R456</f>
        <v>2473.41770001699</v>
      </c>
      <c r="T456" s="42" t="n">
        <v>42735</v>
      </c>
      <c r="U456" s="77"/>
      <c r="V456" s="77"/>
    </row>
    <row r="457" s="60" customFormat="true" ht="14.35" hidden="false" customHeight="false" outlineLevel="0" collapsed="false">
      <c r="A457" s="38" t="s">
        <v>750</v>
      </c>
      <c r="B457" s="37" t="s">
        <v>751</v>
      </c>
      <c r="C457" s="17" t="n">
        <v>1977</v>
      </c>
      <c r="D457" s="17" t="n">
        <v>1977</v>
      </c>
      <c r="E457" s="40" t="s">
        <v>45</v>
      </c>
      <c r="F457" s="17" t="n">
        <v>2</v>
      </c>
      <c r="G457" s="17" t="n">
        <v>2</v>
      </c>
      <c r="H457" s="21" t="n">
        <v>640.3</v>
      </c>
      <c r="I457" s="21" t="n">
        <v>587</v>
      </c>
      <c r="J457" s="21" t="n">
        <v>587</v>
      </c>
      <c r="K457" s="26" t="n">
        <v>29</v>
      </c>
      <c r="L457" s="21" t="n">
        <f aca="false">'Приложение 2'!C457</f>
        <v>1219116</v>
      </c>
      <c r="M457" s="21" t="n">
        <v>0</v>
      </c>
      <c r="N457" s="21" t="n">
        <v>393455.92</v>
      </c>
      <c r="O457" s="21" t="n">
        <v>0</v>
      </c>
      <c r="P457" s="21" t="n">
        <f aca="false">L457-N457</f>
        <v>825660.08</v>
      </c>
      <c r="Q457" s="21" t="n">
        <v>0</v>
      </c>
      <c r="R457" s="21" t="n">
        <f aca="false">L457/I457</f>
        <v>2076.85860306644</v>
      </c>
      <c r="S457" s="21" t="n">
        <f aca="false">R457</f>
        <v>2076.85860306644</v>
      </c>
      <c r="T457" s="42" t="n">
        <v>42735</v>
      </c>
      <c r="U457" s="77"/>
      <c r="V457" s="77"/>
    </row>
    <row r="458" s="60" customFormat="true" ht="14.35" hidden="false" customHeight="false" outlineLevel="0" collapsed="false">
      <c r="A458" s="38" t="s">
        <v>752</v>
      </c>
      <c r="B458" s="37" t="s">
        <v>753</v>
      </c>
      <c r="C458" s="17" t="n">
        <v>1976</v>
      </c>
      <c r="D458" s="17" t="n">
        <v>2010</v>
      </c>
      <c r="E458" s="40" t="s">
        <v>45</v>
      </c>
      <c r="F458" s="17" t="n">
        <v>2</v>
      </c>
      <c r="G458" s="17" t="n">
        <v>2</v>
      </c>
      <c r="H458" s="21" t="n">
        <v>653</v>
      </c>
      <c r="I458" s="21" t="n">
        <v>594.3</v>
      </c>
      <c r="J458" s="21" t="n">
        <v>594.3</v>
      </c>
      <c r="K458" s="26" t="n">
        <v>29</v>
      </c>
      <c r="L458" s="21" t="n">
        <f aca="false">'Приложение 2'!C458</f>
        <v>85698</v>
      </c>
      <c r="M458" s="21" t="n">
        <v>0</v>
      </c>
      <c r="N458" s="21" t="n">
        <v>36864.76</v>
      </c>
      <c r="O458" s="21" t="n">
        <v>0</v>
      </c>
      <c r="P458" s="21" t="n">
        <f aca="false">L458-N458</f>
        <v>48833.24</v>
      </c>
      <c r="Q458" s="21" t="n">
        <v>0</v>
      </c>
      <c r="R458" s="21" t="n">
        <f aca="false">L458/I458</f>
        <v>144.199899040888</v>
      </c>
      <c r="S458" s="21" t="n">
        <f aca="false">R458</f>
        <v>144.199899040888</v>
      </c>
      <c r="T458" s="42" t="n">
        <v>42735</v>
      </c>
      <c r="U458" s="77"/>
      <c r="V458" s="77"/>
    </row>
    <row r="459" s="60" customFormat="true" ht="14.35" hidden="false" customHeight="false" outlineLevel="0" collapsed="false">
      <c r="A459" s="38" t="s">
        <v>754</v>
      </c>
      <c r="B459" s="37" t="s">
        <v>755</v>
      </c>
      <c r="C459" s="17" t="n">
        <v>1989</v>
      </c>
      <c r="D459" s="17" t="n">
        <v>2004</v>
      </c>
      <c r="E459" s="40" t="s">
        <v>50</v>
      </c>
      <c r="F459" s="17" t="n">
        <v>5</v>
      </c>
      <c r="G459" s="17" t="n">
        <v>6</v>
      </c>
      <c r="H459" s="21" t="n">
        <v>5748.5</v>
      </c>
      <c r="I459" s="21" t="n">
        <v>4476.5</v>
      </c>
      <c r="J459" s="21" t="n">
        <v>4476.5</v>
      </c>
      <c r="K459" s="26" t="n">
        <v>218</v>
      </c>
      <c r="L459" s="21" t="n">
        <f aca="false">'Приложение 2'!C459</f>
        <v>161551</v>
      </c>
      <c r="M459" s="21" t="n">
        <v>0</v>
      </c>
      <c r="N459" s="21" t="n">
        <v>69494.45</v>
      </c>
      <c r="O459" s="21" t="n">
        <v>0</v>
      </c>
      <c r="P459" s="21" t="n">
        <f aca="false">L459-N459</f>
        <v>92056.55</v>
      </c>
      <c r="Q459" s="21" t="n">
        <v>0</v>
      </c>
      <c r="R459" s="21" t="n">
        <f aca="false">L459/I459</f>
        <v>36.0886853568636</v>
      </c>
      <c r="S459" s="21" t="n">
        <f aca="false">R459</f>
        <v>36.0886853568636</v>
      </c>
      <c r="T459" s="42" t="n">
        <v>42735</v>
      </c>
      <c r="U459" s="77"/>
      <c r="V459" s="77"/>
    </row>
    <row r="460" s="60" customFormat="true" ht="14.35" hidden="false" customHeight="false" outlineLevel="0" collapsed="false">
      <c r="A460" s="38" t="s">
        <v>756</v>
      </c>
      <c r="B460" s="37" t="s">
        <v>757</v>
      </c>
      <c r="C460" s="17" t="n">
        <v>1975</v>
      </c>
      <c r="D460" s="17" t="n">
        <v>2004</v>
      </c>
      <c r="E460" s="40" t="s">
        <v>45</v>
      </c>
      <c r="F460" s="17" t="n">
        <v>4</v>
      </c>
      <c r="G460" s="17" t="n">
        <v>3</v>
      </c>
      <c r="H460" s="21" t="n">
        <v>2354.4</v>
      </c>
      <c r="I460" s="21" t="n">
        <v>2092.7</v>
      </c>
      <c r="J460" s="21" t="n">
        <v>2092.7</v>
      </c>
      <c r="K460" s="26" t="n">
        <v>82</v>
      </c>
      <c r="L460" s="21" t="n">
        <f aca="false">'Приложение 2'!C460</f>
        <v>5261652.62</v>
      </c>
      <c r="M460" s="21" t="n">
        <v>0</v>
      </c>
      <c r="N460" s="21" t="n">
        <v>2266729.48</v>
      </c>
      <c r="O460" s="21" t="n">
        <v>0</v>
      </c>
      <c r="P460" s="21" t="n">
        <f aca="false">L460-N460</f>
        <v>2994923.14</v>
      </c>
      <c r="Q460" s="21" t="n">
        <v>0</v>
      </c>
      <c r="R460" s="21" t="n">
        <f aca="false">L460/I460</f>
        <v>2514.28901419219</v>
      </c>
      <c r="S460" s="21" t="n">
        <f aca="false">R460</f>
        <v>2514.28901419219</v>
      </c>
      <c r="T460" s="42" t="n">
        <v>42735</v>
      </c>
      <c r="U460" s="77"/>
      <c r="V460" s="77"/>
    </row>
    <row r="461" s="60" customFormat="true" ht="14.35" hidden="false" customHeight="false" outlineLevel="0" collapsed="false">
      <c r="A461" s="38" t="s">
        <v>758</v>
      </c>
      <c r="B461" s="37" t="s">
        <v>759</v>
      </c>
      <c r="C461" s="17" t="n">
        <v>1971</v>
      </c>
      <c r="D461" s="17" t="n">
        <v>2010</v>
      </c>
      <c r="E461" s="40" t="s">
        <v>45</v>
      </c>
      <c r="F461" s="17" t="n">
        <v>4</v>
      </c>
      <c r="G461" s="17" t="n">
        <v>3</v>
      </c>
      <c r="H461" s="21" t="n">
        <v>2337.7</v>
      </c>
      <c r="I461" s="21" t="n">
        <v>2012.2</v>
      </c>
      <c r="J461" s="21" t="n">
        <v>2012.2</v>
      </c>
      <c r="K461" s="26" t="n">
        <v>98</v>
      </c>
      <c r="L461" s="21" t="n">
        <f aca="false">'Приложение 2'!C461</f>
        <v>3400692.53</v>
      </c>
      <c r="M461" s="21" t="n">
        <v>0</v>
      </c>
      <c r="N461" s="21" t="n">
        <v>1466038.55</v>
      </c>
      <c r="O461" s="21" t="n">
        <v>0</v>
      </c>
      <c r="P461" s="21" t="n">
        <f aca="false">L461-N461</f>
        <v>1934653.98</v>
      </c>
      <c r="Q461" s="21" t="n">
        <v>0</v>
      </c>
      <c r="R461" s="21" t="n">
        <f aca="false">L461/I461</f>
        <v>1690.03703906172</v>
      </c>
      <c r="S461" s="21" t="n">
        <f aca="false">R461</f>
        <v>1690.03703906172</v>
      </c>
      <c r="T461" s="42" t="n">
        <v>42735</v>
      </c>
      <c r="U461" s="77"/>
      <c r="V461" s="77"/>
    </row>
    <row r="462" s="60" customFormat="true" ht="14.35" hidden="false" customHeight="false" outlineLevel="0" collapsed="false">
      <c r="A462" s="38" t="s">
        <v>760</v>
      </c>
      <c r="B462" s="37" t="s">
        <v>761</v>
      </c>
      <c r="C462" s="17" t="n">
        <v>1968</v>
      </c>
      <c r="D462" s="17" t="n">
        <v>2004</v>
      </c>
      <c r="E462" s="40" t="s">
        <v>45</v>
      </c>
      <c r="F462" s="17" t="n">
        <v>4</v>
      </c>
      <c r="G462" s="17" t="n">
        <v>4</v>
      </c>
      <c r="H462" s="21" t="n">
        <v>2786.6</v>
      </c>
      <c r="I462" s="21" t="n">
        <v>2543</v>
      </c>
      <c r="J462" s="21" t="n">
        <v>2543</v>
      </c>
      <c r="K462" s="26" t="n">
        <v>136</v>
      </c>
      <c r="L462" s="21" t="n">
        <f aca="false">'Приложение 2'!C462</f>
        <v>3219648.16</v>
      </c>
      <c r="M462" s="21" t="n">
        <v>0</v>
      </c>
      <c r="N462" s="21" t="n">
        <v>2787712.52</v>
      </c>
      <c r="O462" s="21" t="n">
        <v>0</v>
      </c>
      <c r="P462" s="21" t="n">
        <f aca="false">L462-N462</f>
        <v>431935.64</v>
      </c>
      <c r="Q462" s="21" t="n">
        <v>0</v>
      </c>
      <c r="R462" s="21" t="n">
        <f aca="false">L462/I462</f>
        <v>1266.08264254817</v>
      </c>
      <c r="S462" s="21" t="n">
        <f aca="false">R462</f>
        <v>1266.08264254817</v>
      </c>
      <c r="T462" s="42" t="n">
        <v>42735</v>
      </c>
      <c r="U462" s="77"/>
      <c r="V462" s="77"/>
    </row>
    <row r="463" s="60" customFormat="true" ht="14.35" hidden="false" customHeight="false" outlineLevel="0" collapsed="false">
      <c r="A463" s="38" t="s">
        <v>762</v>
      </c>
      <c r="B463" s="37" t="s">
        <v>763</v>
      </c>
      <c r="C463" s="17" t="n">
        <v>1985</v>
      </c>
      <c r="D463" s="17" t="n">
        <v>1985</v>
      </c>
      <c r="E463" s="40" t="s">
        <v>50</v>
      </c>
      <c r="F463" s="17" t="n">
        <v>5</v>
      </c>
      <c r="G463" s="17" t="n">
        <v>6</v>
      </c>
      <c r="H463" s="21" t="n">
        <v>4679.9</v>
      </c>
      <c r="I463" s="21" t="n">
        <v>4198.1</v>
      </c>
      <c r="J463" s="21" t="n">
        <v>4198.1</v>
      </c>
      <c r="K463" s="26" t="n">
        <v>172</v>
      </c>
      <c r="L463" s="21" t="n">
        <f aca="false">'Приложение 2'!C463</f>
        <v>4905630.92</v>
      </c>
      <c r="M463" s="21" t="n">
        <v>0</v>
      </c>
      <c r="N463" s="21" t="n">
        <v>1818099.67</v>
      </c>
      <c r="O463" s="21" t="n">
        <v>0</v>
      </c>
      <c r="P463" s="21" t="n">
        <f aca="false">L463-N463</f>
        <v>3087531.25</v>
      </c>
      <c r="Q463" s="21" t="n">
        <v>0</v>
      </c>
      <c r="R463" s="21" t="n">
        <f aca="false">L463/I463</f>
        <v>1168.5359853267</v>
      </c>
      <c r="S463" s="21" t="n">
        <f aca="false">R463</f>
        <v>1168.5359853267</v>
      </c>
      <c r="T463" s="42" t="n">
        <v>42735</v>
      </c>
      <c r="U463" s="77"/>
      <c r="V463" s="77"/>
    </row>
    <row r="464" s="60" customFormat="true" ht="14.35" hidden="false" customHeight="false" outlineLevel="0" collapsed="false">
      <c r="A464" s="38" t="s">
        <v>764</v>
      </c>
      <c r="B464" s="37" t="s">
        <v>765</v>
      </c>
      <c r="C464" s="17" t="n">
        <v>1966</v>
      </c>
      <c r="D464" s="17" t="n">
        <v>2012</v>
      </c>
      <c r="E464" s="40" t="s">
        <v>45</v>
      </c>
      <c r="F464" s="17" t="n">
        <v>4</v>
      </c>
      <c r="G464" s="17" t="n">
        <v>3</v>
      </c>
      <c r="H464" s="21" t="n">
        <v>2166.9</v>
      </c>
      <c r="I464" s="21" t="n">
        <v>1450.7</v>
      </c>
      <c r="J464" s="21" t="n">
        <v>1450.7</v>
      </c>
      <c r="K464" s="26" t="n">
        <v>71</v>
      </c>
      <c r="L464" s="21" t="n">
        <f aca="false">'Приложение 2'!C464</f>
        <v>108818</v>
      </c>
      <c r="M464" s="21" t="n">
        <v>0</v>
      </c>
      <c r="N464" s="21" t="n">
        <v>46810.18</v>
      </c>
      <c r="O464" s="21" t="n">
        <v>0</v>
      </c>
      <c r="P464" s="21" t="n">
        <f aca="false">L464-N464</f>
        <v>62007.82</v>
      </c>
      <c r="Q464" s="21" t="n">
        <v>0</v>
      </c>
      <c r="R464" s="21" t="n">
        <f aca="false">L464/I464</f>
        <v>75.0106844971393</v>
      </c>
      <c r="S464" s="21" t="n">
        <f aca="false">R464</f>
        <v>75.0106844971393</v>
      </c>
      <c r="T464" s="42" t="n">
        <v>42735</v>
      </c>
      <c r="U464" s="77"/>
      <c r="V464" s="77"/>
    </row>
    <row r="465" s="60" customFormat="true" ht="14.35" hidden="false" customHeight="false" outlineLevel="0" collapsed="false">
      <c r="A465" s="38" t="s">
        <v>766</v>
      </c>
      <c r="B465" s="37" t="s">
        <v>767</v>
      </c>
      <c r="C465" s="17" t="n">
        <v>1982</v>
      </c>
      <c r="D465" s="17" t="n">
        <v>1982</v>
      </c>
      <c r="E465" s="40" t="s">
        <v>45</v>
      </c>
      <c r="F465" s="17" t="n">
        <v>4</v>
      </c>
      <c r="G465" s="17" t="n">
        <v>4</v>
      </c>
      <c r="H465" s="21" t="n">
        <v>3227.8</v>
      </c>
      <c r="I465" s="21" t="n">
        <v>2687.4</v>
      </c>
      <c r="J465" s="21" t="n">
        <v>2687.4</v>
      </c>
      <c r="K465" s="26" t="n">
        <v>131</v>
      </c>
      <c r="L465" s="21" t="n">
        <f aca="false">'Приложение 2'!C465</f>
        <v>3891496</v>
      </c>
      <c r="M465" s="21" t="n">
        <v>0</v>
      </c>
      <c r="N465" s="21" t="n">
        <v>3467324.52</v>
      </c>
      <c r="O465" s="21" t="n">
        <v>0</v>
      </c>
      <c r="P465" s="21" t="n">
        <f aca="false">L465-N465</f>
        <v>424171.48</v>
      </c>
      <c r="Q465" s="21" t="n">
        <v>0</v>
      </c>
      <c r="R465" s="21" t="n">
        <f aca="false">L465/I465</f>
        <v>1448.05239264717</v>
      </c>
      <c r="S465" s="21" t="n">
        <f aca="false">R465</f>
        <v>1448.05239264717</v>
      </c>
      <c r="T465" s="42" t="n">
        <v>42735</v>
      </c>
      <c r="U465" s="77"/>
      <c r="V465" s="77"/>
    </row>
    <row r="466" s="60" customFormat="true" ht="14.35" hidden="false" customHeight="false" outlineLevel="0" collapsed="false">
      <c r="A466" s="38" t="s">
        <v>768</v>
      </c>
      <c r="B466" s="37" t="s">
        <v>317</v>
      </c>
      <c r="C466" s="17" t="n">
        <v>1980</v>
      </c>
      <c r="D466" s="17" t="n">
        <v>2010</v>
      </c>
      <c r="E466" s="40" t="s">
        <v>45</v>
      </c>
      <c r="F466" s="17" t="n">
        <v>4</v>
      </c>
      <c r="G466" s="17" t="n">
        <v>5</v>
      </c>
      <c r="H466" s="21" t="n">
        <v>4371.2</v>
      </c>
      <c r="I466" s="21" t="n">
        <v>3951.2</v>
      </c>
      <c r="J466" s="21" t="n">
        <v>3951.2</v>
      </c>
      <c r="K466" s="26" t="n">
        <v>192</v>
      </c>
      <c r="L466" s="21" t="n">
        <f aca="false">'Приложение 2'!C466</f>
        <v>5747668</v>
      </c>
      <c r="M466" s="21" t="n">
        <v>0</v>
      </c>
      <c r="N466" s="21" t="n">
        <v>2973462.99</v>
      </c>
      <c r="O466" s="21" t="n">
        <v>0</v>
      </c>
      <c r="P466" s="21" t="n">
        <f aca="false">L466-N466</f>
        <v>2774205.01</v>
      </c>
      <c r="Q466" s="21" t="n">
        <v>0</v>
      </c>
      <c r="R466" s="21" t="n">
        <f aca="false">L466/I466</f>
        <v>1454.66389957481</v>
      </c>
      <c r="S466" s="21" t="n">
        <f aca="false">R466</f>
        <v>1454.66389957481</v>
      </c>
      <c r="T466" s="42" t="n">
        <v>42735</v>
      </c>
      <c r="U466" s="77"/>
      <c r="V466" s="77"/>
    </row>
    <row r="467" s="60" customFormat="true" ht="14.35" hidden="false" customHeight="false" outlineLevel="0" collapsed="false">
      <c r="A467" s="38" t="s">
        <v>769</v>
      </c>
      <c r="B467" s="37" t="s">
        <v>770</v>
      </c>
      <c r="C467" s="17" t="n">
        <v>1967</v>
      </c>
      <c r="D467" s="17" t="n">
        <v>2007</v>
      </c>
      <c r="E467" s="40" t="s">
        <v>254</v>
      </c>
      <c r="F467" s="17" t="n">
        <v>2</v>
      </c>
      <c r="G467" s="17" t="n">
        <v>1</v>
      </c>
      <c r="H467" s="21" t="n">
        <v>367.4</v>
      </c>
      <c r="I467" s="21" t="n">
        <v>338.1</v>
      </c>
      <c r="J467" s="21" t="n">
        <v>338.1</v>
      </c>
      <c r="K467" s="26" t="n">
        <v>17</v>
      </c>
      <c r="L467" s="21" t="n">
        <f aca="false">'Приложение 2'!C467</f>
        <v>162038.07</v>
      </c>
      <c r="M467" s="21" t="n">
        <v>0</v>
      </c>
      <c r="N467" s="21" t="n">
        <v>55258.4</v>
      </c>
      <c r="O467" s="21" t="n">
        <v>0</v>
      </c>
      <c r="P467" s="21" t="n">
        <f aca="false">L467-N467</f>
        <v>106779.67</v>
      </c>
      <c r="Q467" s="21" t="n">
        <v>0</v>
      </c>
      <c r="R467" s="21" t="n">
        <f aca="false">L467/I467</f>
        <v>479.260780834073</v>
      </c>
      <c r="S467" s="21" t="n">
        <f aca="false">R467</f>
        <v>479.260780834073</v>
      </c>
      <c r="T467" s="42" t="n">
        <v>42735</v>
      </c>
      <c r="U467" s="77"/>
      <c r="V467" s="77"/>
    </row>
    <row r="468" s="60" customFormat="true" ht="14.35" hidden="false" customHeight="false" outlineLevel="0" collapsed="false">
      <c r="A468" s="38" t="s">
        <v>771</v>
      </c>
      <c r="B468" s="37" t="s">
        <v>772</v>
      </c>
      <c r="C468" s="17" t="n">
        <v>1976</v>
      </c>
      <c r="D468" s="17" t="n">
        <v>2012</v>
      </c>
      <c r="E468" s="40" t="s">
        <v>45</v>
      </c>
      <c r="F468" s="17" t="n">
        <v>3</v>
      </c>
      <c r="G468" s="17" t="n">
        <v>3</v>
      </c>
      <c r="H468" s="21" t="n">
        <v>2392.8</v>
      </c>
      <c r="I468" s="21" t="n">
        <v>1584.7</v>
      </c>
      <c r="J468" s="21" t="n">
        <v>1584.7</v>
      </c>
      <c r="K468" s="26" t="n">
        <v>87</v>
      </c>
      <c r="L468" s="21" t="n">
        <f aca="false">'Приложение 2'!C468</f>
        <v>2658297.47</v>
      </c>
      <c r="M468" s="21" t="n">
        <v>0</v>
      </c>
      <c r="N468" s="21" t="n">
        <v>1057546.26</v>
      </c>
      <c r="O468" s="21" t="n">
        <v>0</v>
      </c>
      <c r="P468" s="21" t="n">
        <f aca="false">L468-N468</f>
        <v>1600751.21</v>
      </c>
      <c r="Q468" s="21" t="n">
        <v>0</v>
      </c>
      <c r="R468" s="21" t="n">
        <f aca="false">L468/I468</f>
        <v>1677.47679055973</v>
      </c>
      <c r="S468" s="21" t="n">
        <f aca="false">R468</f>
        <v>1677.47679055973</v>
      </c>
      <c r="T468" s="42" t="n">
        <v>42735</v>
      </c>
      <c r="U468" s="77"/>
      <c r="V468" s="77"/>
    </row>
    <row r="469" s="60" customFormat="true" ht="14.35" hidden="false" customHeight="false" outlineLevel="0" collapsed="false">
      <c r="A469" s="38" t="s">
        <v>773</v>
      </c>
      <c r="B469" s="37" t="s">
        <v>774</v>
      </c>
      <c r="C469" s="17" t="n">
        <v>1961</v>
      </c>
      <c r="D469" s="17" t="n">
        <v>2011</v>
      </c>
      <c r="E469" s="40" t="s">
        <v>45</v>
      </c>
      <c r="F469" s="17" t="n">
        <v>3</v>
      </c>
      <c r="G469" s="17" t="n">
        <v>3</v>
      </c>
      <c r="H469" s="21" t="n">
        <v>1060.3</v>
      </c>
      <c r="I469" s="21" t="n">
        <v>931.6</v>
      </c>
      <c r="J469" s="21" t="n">
        <v>931.6</v>
      </c>
      <c r="K469" s="26" t="n">
        <v>72</v>
      </c>
      <c r="L469" s="21" t="n">
        <f aca="false">'Приложение 2'!C469</f>
        <v>73482</v>
      </c>
      <c r="M469" s="21" t="n">
        <v>0</v>
      </c>
      <c r="N469" s="21" t="n">
        <v>31609.82</v>
      </c>
      <c r="O469" s="21" t="n">
        <v>0</v>
      </c>
      <c r="P469" s="21" t="n">
        <f aca="false">L469-N469</f>
        <v>41872.18</v>
      </c>
      <c r="Q469" s="21" t="n">
        <v>0</v>
      </c>
      <c r="R469" s="21" t="n">
        <f aca="false">L469/I469</f>
        <v>78.8772005152426</v>
      </c>
      <c r="S469" s="21" t="n">
        <f aca="false">R469</f>
        <v>78.8772005152426</v>
      </c>
      <c r="T469" s="42" t="n">
        <v>42735</v>
      </c>
      <c r="U469" s="77"/>
      <c r="V469" s="77"/>
    </row>
    <row r="470" s="60" customFormat="true" ht="14.35" hidden="false" customHeight="false" outlineLevel="0" collapsed="false">
      <c r="A470" s="38" t="s">
        <v>775</v>
      </c>
      <c r="B470" s="37" t="s">
        <v>319</v>
      </c>
      <c r="C470" s="17" t="n">
        <v>1973</v>
      </c>
      <c r="D470" s="17" t="n">
        <v>2007</v>
      </c>
      <c r="E470" s="40" t="s">
        <v>45</v>
      </c>
      <c r="F470" s="17" t="n">
        <v>4</v>
      </c>
      <c r="G470" s="17" t="n">
        <v>3</v>
      </c>
      <c r="H470" s="21" t="n">
        <v>2340.4</v>
      </c>
      <c r="I470" s="21" t="n">
        <v>2247.4</v>
      </c>
      <c r="J470" s="21" t="n">
        <v>2247.4</v>
      </c>
      <c r="K470" s="26" t="n">
        <v>144</v>
      </c>
      <c r="L470" s="21" t="n">
        <f aca="false">'Приложение 2'!C470</f>
        <v>189677</v>
      </c>
      <c r="M470" s="21" t="n">
        <v>0</v>
      </c>
      <c r="N470" s="21" t="n">
        <v>19293.72</v>
      </c>
      <c r="O470" s="21" t="n">
        <v>0</v>
      </c>
      <c r="P470" s="21" t="n">
        <f aca="false">L470-N470</f>
        <v>170383.28</v>
      </c>
      <c r="Q470" s="21" t="n">
        <v>0</v>
      </c>
      <c r="R470" s="21" t="n">
        <f aca="false">L470/I470</f>
        <v>84.3984159473169</v>
      </c>
      <c r="S470" s="21" t="n">
        <f aca="false">R470</f>
        <v>84.3984159473169</v>
      </c>
      <c r="T470" s="42" t="n">
        <v>42735</v>
      </c>
      <c r="U470" s="77"/>
      <c r="V470" s="77"/>
    </row>
    <row r="471" s="60" customFormat="true" ht="14.35" hidden="false" customHeight="false" outlineLevel="0" collapsed="false">
      <c r="A471" s="38" t="s">
        <v>776</v>
      </c>
      <c r="B471" s="37" t="s">
        <v>321</v>
      </c>
      <c r="C471" s="17" t="n">
        <v>1975</v>
      </c>
      <c r="D471" s="17" t="n">
        <v>2015</v>
      </c>
      <c r="E471" s="40" t="s">
        <v>45</v>
      </c>
      <c r="F471" s="17" t="n">
        <v>4</v>
      </c>
      <c r="G471" s="17" t="n">
        <v>3</v>
      </c>
      <c r="H471" s="21" t="n">
        <v>3098</v>
      </c>
      <c r="I471" s="21" t="n">
        <v>2215.8</v>
      </c>
      <c r="J471" s="21" t="n">
        <v>2215.8</v>
      </c>
      <c r="K471" s="26" t="n">
        <v>108</v>
      </c>
      <c r="L471" s="21" t="n">
        <f aca="false">'Приложение 2'!C471</f>
        <v>111512</v>
      </c>
      <c r="M471" s="21" t="n">
        <v>0</v>
      </c>
      <c r="N471" s="21" t="n">
        <v>0</v>
      </c>
      <c r="O471" s="21" t="n">
        <v>0</v>
      </c>
      <c r="P471" s="21" t="n">
        <f aca="false">L471-N471</f>
        <v>111512</v>
      </c>
      <c r="Q471" s="21" t="n">
        <v>0</v>
      </c>
      <c r="R471" s="21" t="n">
        <f aca="false">L471/I471</f>
        <v>50.3258416824623</v>
      </c>
      <c r="S471" s="21" t="n">
        <f aca="false">R471</f>
        <v>50.3258416824623</v>
      </c>
      <c r="T471" s="42" t="n">
        <v>42735</v>
      </c>
      <c r="U471" s="77"/>
      <c r="V471" s="77"/>
    </row>
    <row r="472" s="60" customFormat="true" ht="14.35" hidden="false" customHeight="false" outlineLevel="0" collapsed="false">
      <c r="A472" s="38" t="s">
        <v>777</v>
      </c>
      <c r="B472" s="37" t="s">
        <v>778</v>
      </c>
      <c r="C472" s="17" t="n">
        <v>1988</v>
      </c>
      <c r="D472" s="17" t="n">
        <v>2007</v>
      </c>
      <c r="E472" s="40" t="s">
        <v>50</v>
      </c>
      <c r="F472" s="17" t="n">
        <v>5</v>
      </c>
      <c r="G472" s="17" t="n">
        <v>4</v>
      </c>
      <c r="H472" s="21" t="n">
        <v>6183.7</v>
      </c>
      <c r="I472" s="21" t="n">
        <v>5314.9</v>
      </c>
      <c r="J472" s="21" t="n">
        <v>5314.9</v>
      </c>
      <c r="K472" s="26" t="n">
        <v>229</v>
      </c>
      <c r="L472" s="21" t="n">
        <f aca="false">'Приложение 2'!C472</f>
        <v>2501873.88</v>
      </c>
      <c r="M472" s="21" t="n">
        <v>0</v>
      </c>
      <c r="N472" s="21" t="n">
        <v>866298.24</v>
      </c>
      <c r="O472" s="21" t="n">
        <v>0</v>
      </c>
      <c r="P472" s="21" t="n">
        <f aca="false">L472-N472</f>
        <v>1635575.64</v>
      </c>
      <c r="Q472" s="21" t="n">
        <v>0</v>
      </c>
      <c r="R472" s="21" t="n">
        <f aca="false">L472/I472</f>
        <v>470.728307211801</v>
      </c>
      <c r="S472" s="21" t="n">
        <f aca="false">R472</f>
        <v>470.728307211801</v>
      </c>
      <c r="T472" s="42" t="n">
        <v>42735</v>
      </c>
      <c r="U472" s="77"/>
      <c r="V472" s="77"/>
    </row>
    <row r="473" s="60" customFormat="true" ht="14.35" hidden="false" customHeight="false" outlineLevel="0" collapsed="false">
      <c r="A473" s="38" t="s">
        <v>779</v>
      </c>
      <c r="B473" s="39" t="s">
        <v>81</v>
      </c>
      <c r="C473" s="17" t="n">
        <v>1985</v>
      </c>
      <c r="D473" s="17" t="n">
        <v>2007</v>
      </c>
      <c r="E473" s="40" t="s">
        <v>45</v>
      </c>
      <c r="F473" s="17" t="n">
        <v>5</v>
      </c>
      <c r="G473" s="17" t="n">
        <v>6</v>
      </c>
      <c r="H473" s="21" t="n">
        <v>7132.4</v>
      </c>
      <c r="I473" s="21" t="n">
        <v>6108.7</v>
      </c>
      <c r="J473" s="21" t="n">
        <v>6108.7</v>
      </c>
      <c r="K473" s="26" t="n">
        <v>384</v>
      </c>
      <c r="L473" s="21" t="n">
        <f aca="false">'Приложение 2'!C473</f>
        <v>259632</v>
      </c>
      <c r="M473" s="21" t="n">
        <v>0</v>
      </c>
      <c r="N473" s="21" t="n">
        <v>227139.48</v>
      </c>
      <c r="O473" s="21" t="n">
        <v>0</v>
      </c>
      <c r="P473" s="21" t="n">
        <f aca="false">L473-N473</f>
        <v>32492.52</v>
      </c>
      <c r="Q473" s="21" t="n">
        <v>0</v>
      </c>
      <c r="R473" s="21" t="n">
        <f aca="false">L473/I473</f>
        <v>42.502005336651</v>
      </c>
      <c r="S473" s="21" t="n">
        <f aca="false">R473</f>
        <v>42.502005336651</v>
      </c>
      <c r="T473" s="42" t="n">
        <v>42735</v>
      </c>
      <c r="U473" s="77"/>
      <c r="V473" s="77"/>
    </row>
    <row r="474" s="60" customFormat="true" ht="14.35" hidden="false" customHeight="false" outlineLevel="0" collapsed="false">
      <c r="A474" s="38" t="s">
        <v>780</v>
      </c>
      <c r="B474" s="39" t="s">
        <v>781</v>
      </c>
      <c r="C474" s="17" t="n">
        <v>1985</v>
      </c>
      <c r="D474" s="17" t="n">
        <v>2007</v>
      </c>
      <c r="E474" s="40" t="s">
        <v>254</v>
      </c>
      <c r="F474" s="17" t="n">
        <v>2</v>
      </c>
      <c r="G474" s="17" t="n">
        <v>3</v>
      </c>
      <c r="H474" s="21" t="n">
        <v>855.2</v>
      </c>
      <c r="I474" s="21" t="n">
        <v>762.3</v>
      </c>
      <c r="J474" s="21" t="n">
        <v>391.6</v>
      </c>
      <c r="K474" s="26" t="n">
        <v>19</v>
      </c>
      <c r="L474" s="21" t="n">
        <f aca="false">'Приложение 2'!C474</f>
        <v>127621</v>
      </c>
      <c r="M474" s="21" t="n">
        <v>0</v>
      </c>
      <c r="N474" s="21" t="n">
        <v>16265.08</v>
      </c>
      <c r="O474" s="21" t="n">
        <v>0</v>
      </c>
      <c r="P474" s="21" t="n">
        <f aca="false">L474-N474</f>
        <v>111355.92</v>
      </c>
      <c r="Q474" s="21" t="n">
        <v>0</v>
      </c>
      <c r="R474" s="21" t="n">
        <f aca="false">L474/I474</f>
        <v>167.415715597534</v>
      </c>
      <c r="S474" s="21" t="n">
        <f aca="false">R474</f>
        <v>167.415715597534</v>
      </c>
      <c r="T474" s="42" t="n">
        <v>42735</v>
      </c>
      <c r="U474" s="77"/>
      <c r="V474" s="77"/>
    </row>
    <row r="475" s="60" customFormat="true" ht="14.35" hidden="false" customHeight="false" outlineLevel="0" collapsed="false">
      <c r="A475" s="38" t="s">
        <v>782</v>
      </c>
      <c r="B475" s="37" t="s">
        <v>783</v>
      </c>
      <c r="C475" s="17" t="n">
        <v>1965</v>
      </c>
      <c r="D475" s="17" t="n">
        <v>2004</v>
      </c>
      <c r="E475" s="40" t="s">
        <v>45</v>
      </c>
      <c r="F475" s="17" t="n">
        <v>4</v>
      </c>
      <c r="G475" s="17" t="n">
        <v>2</v>
      </c>
      <c r="H475" s="21" t="n">
        <v>1645.7</v>
      </c>
      <c r="I475" s="21" t="n">
        <v>1524.8</v>
      </c>
      <c r="J475" s="21" t="n">
        <v>1524.8</v>
      </c>
      <c r="K475" s="26" t="n">
        <v>33</v>
      </c>
      <c r="L475" s="21" t="n">
        <f aca="false">'Приложение 2'!C475</f>
        <v>1134839.52</v>
      </c>
      <c r="M475" s="21" t="n">
        <v>0</v>
      </c>
      <c r="N475" s="21" t="n">
        <v>575769.86</v>
      </c>
      <c r="O475" s="21" t="n">
        <v>0</v>
      </c>
      <c r="P475" s="21" t="n">
        <f aca="false">L475-N475</f>
        <v>559069.66</v>
      </c>
      <c r="Q475" s="21" t="n">
        <v>0</v>
      </c>
      <c r="R475" s="21" t="n">
        <f aca="false">L475/I475</f>
        <v>744.254669464848</v>
      </c>
      <c r="S475" s="21" t="n">
        <f aca="false">R475</f>
        <v>744.254669464848</v>
      </c>
      <c r="T475" s="42" t="n">
        <v>42735</v>
      </c>
      <c r="U475" s="77"/>
      <c r="V475" s="77"/>
    </row>
    <row r="476" s="60" customFormat="true" ht="14.35" hidden="false" customHeight="false" outlineLevel="0" collapsed="false">
      <c r="A476" s="38" t="s">
        <v>784</v>
      </c>
      <c r="B476" s="37" t="s">
        <v>785</v>
      </c>
      <c r="C476" s="17" t="n">
        <v>1967</v>
      </c>
      <c r="D476" s="17" t="n">
        <v>2007</v>
      </c>
      <c r="E476" s="40" t="s">
        <v>45</v>
      </c>
      <c r="F476" s="17" t="n">
        <v>3</v>
      </c>
      <c r="G476" s="17" t="n">
        <v>1</v>
      </c>
      <c r="H476" s="21" t="n">
        <v>1003.1</v>
      </c>
      <c r="I476" s="21" t="n">
        <v>922.4</v>
      </c>
      <c r="J476" s="21" t="n">
        <v>922.4</v>
      </c>
      <c r="K476" s="26" t="n">
        <v>42</v>
      </c>
      <c r="L476" s="21" t="n">
        <f aca="false">'Приложение 2'!C476</f>
        <v>1641588.54</v>
      </c>
      <c r="M476" s="21" t="n">
        <v>0</v>
      </c>
      <c r="N476" s="21" t="n">
        <v>634482.98</v>
      </c>
      <c r="O476" s="21" t="n">
        <v>0</v>
      </c>
      <c r="P476" s="21" t="n">
        <f aca="false">L476-N476</f>
        <v>1007105.56</v>
      </c>
      <c r="Q476" s="21" t="n">
        <v>0</v>
      </c>
      <c r="R476" s="21" t="n">
        <f aca="false">L476/I476</f>
        <v>1779.69269297485</v>
      </c>
      <c r="S476" s="21" t="n">
        <f aca="false">R476</f>
        <v>1779.69269297485</v>
      </c>
      <c r="T476" s="42" t="n">
        <v>42735</v>
      </c>
      <c r="U476" s="77"/>
      <c r="V476" s="77"/>
    </row>
    <row r="477" s="60" customFormat="true" ht="14.35" hidden="false" customHeight="false" outlineLevel="0" collapsed="false">
      <c r="A477" s="38" t="s">
        <v>786</v>
      </c>
      <c r="B477" s="37" t="s">
        <v>787</v>
      </c>
      <c r="C477" s="17" t="n">
        <v>1967</v>
      </c>
      <c r="D477" s="17" t="n">
        <v>2008</v>
      </c>
      <c r="E477" s="40" t="s">
        <v>45</v>
      </c>
      <c r="F477" s="17" t="n">
        <v>4</v>
      </c>
      <c r="G477" s="17" t="n">
        <v>3</v>
      </c>
      <c r="H477" s="21" t="n">
        <v>2344.9</v>
      </c>
      <c r="I477" s="21" t="n">
        <v>1459</v>
      </c>
      <c r="J477" s="21" t="n">
        <v>1459</v>
      </c>
      <c r="K477" s="26" t="n">
        <v>87</v>
      </c>
      <c r="L477" s="21" t="n">
        <f aca="false">'Приложение 2'!C477</f>
        <v>8047274.62</v>
      </c>
      <c r="M477" s="21" t="n">
        <v>0</v>
      </c>
      <c r="N477" s="21" t="n">
        <v>2194119.63</v>
      </c>
      <c r="O477" s="21" t="n">
        <v>0</v>
      </c>
      <c r="P477" s="21" t="n">
        <f aca="false">L477-N477</f>
        <v>5853154.99</v>
      </c>
      <c r="Q477" s="21" t="n">
        <v>0</v>
      </c>
      <c r="R477" s="21" t="n">
        <f aca="false">L477/I477</f>
        <v>5515.60974640165</v>
      </c>
      <c r="S477" s="21" t="n">
        <f aca="false">R477</f>
        <v>5515.60974640165</v>
      </c>
      <c r="T477" s="42" t="n">
        <v>42735</v>
      </c>
      <c r="U477" s="77"/>
      <c r="V477" s="77"/>
    </row>
    <row r="478" s="60" customFormat="true" ht="14.35" hidden="false" customHeight="false" outlineLevel="0" collapsed="false">
      <c r="A478" s="38" t="s">
        <v>788</v>
      </c>
      <c r="B478" s="37" t="s">
        <v>789</v>
      </c>
      <c r="C478" s="17" t="n">
        <v>1964</v>
      </c>
      <c r="D478" s="17" t="n">
        <v>2012</v>
      </c>
      <c r="E478" s="40" t="s">
        <v>45</v>
      </c>
      <c r="F478" s="17" t="n">
        <v>3</v>
      </c>
      <c r="G478" s="17" t="n">
        <v>2</v>
      </c>
      <c r="H478" s="21" t="n">
        <v>1100</v>
      </c>
      <c r="I478" s="21" t="n">
        <v>931.5</v>
      </c>
      <c r="J478" s="21" t="n">
        <v>931.5</v>
      </c>
      <c r="K478" s="26" t="n">
        <v>38</v>
      </c>
      <c r="L478" s="21" t="n">
        <f aca="false">'Приложение 2'!C478</f>
        <v>3553191.26</v>
      </c>
      <c r="M478" s="21" t="n">
        <v>0</v>
      </c>
      <c r="N478" s="21" t="n">
        <v>1802660.6</v>
      </c>
      <c r="O478" s="21" t="n">
        <v>0</v>
      </c>
      <c r="P478" s="21" t="n">
        <f aca="false">L478-N478</f>
        <v>1750530.66</v>
      </c>
      <c r="Q478" s="21" t="n">
        <v>0</v>
      </c>
      <c r="R478" s="21" t="n">
        <f aca="false">L478/I478</f>
        <v>3814.48337090714</v>
      </c>
      <c r="S478" s="21" t="n">
        <f aca="false">R478</f>
        <v>3814.48337090714</v>
      </c>
      <c r="T478" s="42" t="n">
        <v>42735</v>
      </c>
      <c r="U478" s="77"/>
      <c r="V478" s="77"/>
    </row>
    <row r="479" s="60" customFormat="true" ht="14.35" hidden="false" customHeight="false" outlineLevel="0" collapsed="false">
      <c r="A479" s="38" t="s">
        <v>790</v>
      </c>
      <c r="B479" s="37" t="s">
        <v>328</v>
      </c>
      <c r="C479" s="17" t="n">
        <v>1963</v>
      </c>
      <c r="D479" s="17" t="n">
        <v>2011</v>
      </c>
      <c r="E479" s="40" t="s">
        <v>45</v>
      </c>
      <c r="F479" s="17" t="n">
        <v>3</v>
      </c>
      <c r="G479" s="17" t="n">
        <v>5</v>
      </c>
      <c r="H479" s="21" t="n">
        <v>2604.2</v>
      </c>
      <c r="I479" s="21" t="n">
        <v>1803.9</v>
      </c>
      <c r="J479" s="21" t="n">
        <v>18803.9</v>
      </c>
      <c r="K479" s="26" t="n">
        <v>89</v>
      </c>
      <c r="L479" s="21" t="n">
        <f aca="false">'Приложение 2'!C479</f>
        <v>6381486</v>
      </c>
      <c r="M479" s="21" t="n">
        <v>0</v>
      </c>
      <c r="N479" s="21" t="n">
        <v>4033854.86</v>
      </c>
      <c r="O479" s="21" t="n">
        <v>0</v>
      </c>
      <c r="P479" s="21" t="n">
        <f aca="false">L479-N479</f>
        <v>2347631.14</v>
      </c>
      <c r="Q479" s="21" t="n">
        <v>0</v>
      </c>
      <c r="R479" s="21" t="n">
        <f aca="false">L479/I479</f>
        <v>3537.60518875769</v>
      </c>
      <c r="S479" s="21" t="n">
        <f aca="false">R479</f>
        <v>3537.60518875769</v>
      </c>
      <c r="T479" s="42" t="n">
        <v>42735</v>
      </c>
      <c r="U479" s="77"/>
      <c r="V479" s="77"/>
    </row>
    <row r="480" s="60" customFormat="true" ht="14.35" hidden="false" customHeight="false" outlineLevel="0" collapsed="false">
      <c r="A480" s="38" t="s">
        <v>791</v>
      </c>
      <c r="B480" s="37" t="s">
        <v>330</v>
      </c>
      <c r="C480" s="17" t="n">
        <v>1976</v>
      </c>
      <c r="D480" s="17" t="n">
        <v>2009</v>
      </c>
      <c r="E480" s="40" t="s">
        <v>45</v>
      </c>
      <c r="F480" s="17" t="n">
        <v>4</v>
      </c>
      <c r="G480" s="17" t="n">
        <v>4</v>
      </c>
      <c r="H480" s="21" t="n">
        <v>3582.5</v>
      </c>
      <c r="I480" s="21" t="n">
        <v>3186.8</v>
      </c>
      <c r="J480" s="21" t="n">
        <v>3186.8</v>
      </c>
      <c r="K480" s="26" t="n">
        <v>140</v>
      </c>
      <c r="L480" s="21" t="n">
        <f aca="false">'Приложение 2'!C480</f>
        <v>4120327.46</v>
      </c>
      <c r="M480" s="21" t="n">
        <v>0</v>
      </c>
      <c r="N480" s="21" t="n">
        <v>1217132.06</v>
      </c>
      <c r="O480" s="21" t="n">
        <v>0</v>
      </c>
      <c r="P480" s="21" t="n">
        <f aca="false">L480-N480</f>
        <v>2903195.4</v>
      </c>
      <c r="Q480" s="21" t="n">
        <v>0</v>
      </c>
      <c r="R480" s="21" t="n">
        <f aca="false">L480/I480</f>
        <v>1292.93569097527</v>
      </c>
      <c r="S480" s="21" t="n">
        <f aca="false">R480</f>
        <v>1292.93569097527</v>
      </c>
      <c r="T480" s="42" t="n">
        <v>42735</v>
      </c>
      <c r="U480" s="77"/>
      <c r="V480" s="77"/>
    </row>
    <row r="481" s="60" customFormat="true" ht="14.35" hidden="false" customHeight="false" outlineLevel="0" collapsed="false">
      <c r="A481" s="38" t="s">
        <v>792</v>
      </c>
      <c r="B481" s="37" t="s">
        <v>793</v>
      </c>
      <c r="C481" s="17" t="n">
        <v>1971</v>
      </c>
      <c r="D481" s="17" t="n">
        <v>2010</v>
      </c>
      <c r="E481" s="40" t="s">
        <v>45</v>
      </c>
      <c r="F481" s="17" t="n">
        <v>4</v>
      </c>
      <c r="G481" s="17" t="n">
        <v>8</v>
      </c>
      <c r="H481" s="21" t="n">
        <v>6806.6</v>
      </c>
      <c r="I481" s="21" t="n">
        <v>6211.7</v>
      </c>
      <c r="J481" s="21" t="n">
        <v>6211.7</v>
      </c>
      <c r="K481" s="26" t="n">
        <v>279</v>
      </c>
      <c r="L481" s="21" t="n">
        <f aca="false">'Приложение 2'!C481</f>
        <v>2248751.5</v>
      </c>
      <c r="M481" s="21" t="n">
        <v>0</v>
      </c>
      <c r="N481" s="21" t="n">
        <v>901021.9</v>
      </c>
      <c r="O481" s="21" t="n">
        <v>0</v>
      </c>
      <c r="P481" s="21" t="n">
        <f aca="false">L481-N481</f>
        <v>1347729.6</v>
      </c>
      <c r="Q481" s="21" t="n">
        <v>0</v>
      </c>
      <c r="R481" s="21" t="n">
        <f aca="false">L481/I481</f>
        <v>362.018690535602</v>
      </c>
      <c r="S481" s="21" t="n">
        <f aca="false">R481</f>
        <v>362.018690535602</v>
      </c>
      <c r="T481" s="42" t="n">
        <v>42735</v>
      </c>
      <c r="U481" s="77"/>
      <c r="V481" s="77"/>
    </row>
    <row r="482" s="60" customFormat="true" ht="14.35" hidden="false" customHeight="false" outlineLevel="0" collapsed="false">
      <c r="A482" s="38" t="s">
        <v>794</v>
      </c>
      <c r="B482" s="37" t="s">
        <v>795</v>
      </c>
      <c r="C482" s="17" t="n">
        <v>1975</v>
      </c>
      <c r="D482" s="17" t="n">
        <v>1975</v>
      </c>
      <c r="E482" s="40" t="s">
        <v>45</v>
      </c>
      <c r="F482" s="17" t="n">
        <v>4</v>
      </c>
      <c r="G482" s="17" t="n">
        <v>4</v>
      </c>
      <c r="H482" s="21" t="n">
        <v>3532.9</v>
      </c>
      <c r="I482" s="21" t="n">
        <v>3101.5</v>
      </c>
      <c r="J482" s="21" t="n">
        <v>3101.5</v>
      </c>
      <c r="K482" s="26" t="n">
        <v>135</v>
      </c>
      <c r="L482" s="21" t="n">
        <f aca="false">'Приложение 2'!C482</f>
        <v>6292768.34</v>
      </c>
      <c r="M482" s="21" t="n">
        <v>0</v>
      </c>
      <c r="N482" s="21" t="n">
        <v>2476009.87</v>
      </c>
      <c r="O482" s="21" t="n">
        <v>0</v>
      </c>
      <c r="P482" s="21" t="n">
        <f aca="false">L482-N482</f>
        <v>3816758.47</v>
      </c>
      <c r="Q482" s="21" t="n">
        <v>0</v>
      </c>
      <c r="R482" s="21" t="n">
        <f aca="false">L482/I482</f>
        <v>2028.94352410124</v>
      </c>
      <c r="S482" s="21" t="n">
        <f aca="false">R482</f>
        <v>2028.94352410124</v>
      </c>
      <c r="T482" s="42" t="n">
        <v>42735</v>
      </c>
      <c r="U482" s="77"/>
      <c r="V482" s="77"/>
    </row>
    <row r="483" s="60" customFormat="true" ht="14.35" hidden="false" customHeight="false" outlineLevel="0" collapsed="false">
      <c r="A483" s="38" t="s">
        <v>796</v>
      </c>
      <c r="B483" s="37" t="s">
        <v>797</v>
      </c>
      <c r="C483" s="17" t="n">
        <v>1982</v>
      </c>
      <c r="D483" s="17" t="n">
        <v>2014</v>
      </c>
      <c r="E483" s="40" t="s">
        <v>45</v>
      </c>
      <c r="F483" s="17" t="n">
        <v>4</v>
      </c>
      <c r="G483" s="17" t="n">
        <v>4</v>
      </c>
      <c r="H483" s="21" t="n">
        <v>3172.5</v>
      </c>
      <c r="I483" s="21" t="n">
        <v>2662.5</v>
      </c>
      <c r="J483" s="21" t="n">
        <v>2662.5</v>
      </c>
      <c r="K483" s="26" t="n">
        <v>130</v>
      </c>
      <c r="L483" s="21" t="n">
        <f aca="false">'Приложение 2'!C483</f>
        <v>171750</v>
      </c>
      <c r="M483" s="21" t="n">
        <v>0</v>
      </c>
      <c r="N483" s="21" t="n">
        <v>73882.13</v>
      </c>
      <c r="O483" s="21" t="n">
        <v>0</v>
      </c>
      <c r="P483" s="21" t="n">
        <f aca="false">L483-N483</f>
        <v>97867.87</v>
      </c>
      <c r="Q483" s="21" t="n">
        <v>0</v>
      </c>
      <c r="R483" s="21" t="n">
        <f aca="false">L483/I483</f>
        <v>64.5070422535211</v>
      </c>
      <c r="S483" s="21" t="n">
        <f aca="false">R483</f>
        <v>64.5070422535211</v>
      </c>
      <c r="T483" s="42" t="n">
        <v>42735</v>
      </c>
      <c r="U483" s="77"/>
      <c r="V483" s="77"/>
    </row>
    <row r="484" s="60" customFormat="true" ht="14.35" hidden="false" customHeight="false" outlineLevel="0" collapsed="false">
      <c r="A484" s="38" t="s">
        <v>798</v>
      </c>
      <c r="B484" s="37" t="s">
        <v>799</v>
      </c>
      <c r="C484" s="17" t="n">
        <v>1989</v>
      </c>
      <c r="D484" s="17" t="n">
        <v>1989</v>
      </c>
      <c r="E484" s="40" t="s">
        <v>45</v>
      </c>
      <c r="F484" s="17" t="n">
        <v>5</v>
      </c>
      <c r="G484" s="17" t="n">
        <v>4</v>
      </c>
      <c r="H484" s="21" t="n">
        <v>4918.1</v>
      </c>
      <c r="I484" s="21" t="n">
        <v>4191.3</v>
      </c>
      <c r="J484" s="21" t="n">
        <v>4191.3</v>
      </c>
      <c r="K484" s="26" t="n">
        <v>194</v>
      </c>
      <c r="L484" s="21" t="n">
        <f aca="false">'Приложение 2'!C484</f>
        <v>3395966.58</v>
      </c>
      <c r="M484" s="21" t="n">
        <v>0</v>
      </c>
      <c r="N484" s="21" t="n">
        <v>949853.6</v>
      </c>
      <c r="O484" s="21" t="n">
        <v>0</v>
      </c>
      <c r="P484" s="21" t="n">
        <f aca="false">L484-N484</f>
        <v>2446112.98</v>
      </c>
      <c r="Q484" s="21" t="n">
        <v>0</v>
      </c>
      <c r="R484" s="21" t="n">
        <f aca="false">L484/I484</f>
        <v>810.241829503973</v>
      </c>
      <c r="S484" s="21" t="n">
        <f aca="false">R484</f>
        <v>810.241829503973</v>
      </c>
      <c r="T484" s="42" t="n">
        <v>42735</v>
      </c>
      <c r="U484" s="77"/>
      <c r="V484" s="77"/>
    </row>
    <row r="485" s="60" customFormat="true" ht="14.35" hidden="false" customHeight="false" outlineLevel="0" collapsed="false">
      <c r="A485" s="38" t="s">
        <v>800</v>
      </c>
      <c r="B485" s="37" t="s">
        <v>801</v>
      </c>
      <c r="C485" s="17" t="n">
        <v>1985</v>
      </c>
      <c r="D485" s="17" t="n">
        <v>2013</v>
      </c>
      <c r="E485" s="40" t="s">
        <v>45</v>
      </c>
      <c r="F485" s="17" t="n">
        <v>4</v>
      </c>
      <c r="G485" s="17" t="n">
        <v>10</v>
      </c>
      <c r="H485" s="21" t="n">
        <v>7716.7</v>
      </c>
      <c r="I485" s="21" t="n">
        <v>6540.3</v>
      </c>
      <c r="J485" s="21" t="n">
        <v>6540.3</v>
      </c>
      <c r="K485" s="26" t="n">
        <v>142</v>
      </c>
      <c r="L485" s="21" t="n">
        <f aca="false">'Приложение 2'!C485</f>
        <v>137019</v>
      </c>
      <c r="M485" s="21" t="n">
        <v>0</v>
      </c>
      <c r="N485" s="21" t="n">
        <v>58941.46</v>
      </c>
      <c r="O485" s="21" t="n">
        <v>0</v>
      </c>
      <c r="P485" s="21" t="n">
        <f aca="false">L485-N485</f>
        <v>78077.54</v>
      </c>
      <c r="Q485" s="21" t="n">
        <v>0</v>
      </c>
      <c r="R485" s="21" t="n">
        <f aca="false">L485/I485</f>
        <v>20.9499564240172</v>
      </c>
      <c r="S485" s="21" t="n">
        <f aca="false">R485</f>
        <v>20.9499564240172</v>
      </c>
      <c r="T485" s="42" t="n">
        <v>42735</v>
      </c>
      <c r="U485" s="77"/>
      <c r="V485" s="77"/>
    </row>
    <row r="486" s="60" customFormat="true" ht="14.35" hidden="false" customHeight="false" outlineLevel="0" collapsed="false">
      <c r="A486" s="38" t="s">
        <v>802</v>
      </c>
      <c r="B486" s="37" t="s">
        <v>803</v>
      </c>
      <c r="C486" s="17" t="n">
        <v>1964</v>
      </c>
      <c r="D486" s="17" t="n">
        <v>2013</v>
      </c>
      <c r="E486" s="40" t="s">
        <v>254</v>
      </c>
      <c r="F486" s="17" t="n">
        <v>2</v>
      </c>
      <c r="G486" s="17" t="n">
        <v>1</v>
      </c>
      <c r="H486" s="21" t="n">
        <v>367.9</v>
      </c>
      <c r="I486" s="21" t="n">
        <v>337.6</v>
      </c>
      <c r="J486" s="21" t="n">
        <v>337.6</v>
      </c>
      <c r="K486" s="26" t="n">
        <v>16</v>
      </c>
      <c r="L486" s="21" t="n">
        <f aca="false">'Приложение 2'!C486</f>
        <v>45868</v>
      </c>
      <c r="M486" s="21" t="n">
        <v>0</v>
      </c>
      <c r="N486" s="21" t="n">
        <v>19731.03</v>
      </c>
      <c r="O486" s="21" t="n">
        <v>0</v>
      </c>
      <c r="P486" s="21" t="n">
        <f aca="false">L486-N486</f>
        <v>26136.97</v>
      </c>
      <c r="Q486" s="21" t="n">
        <v>0</v>
      </c>
      <c r="R486" s="21" t="n">
        <f aca="false">L486/I486</f>
        <v>135.864928909953</v>
      </c>
      <c r="S486" s="21" t="n">
        <f aca="false">R486</f>
        <v>135.864928909953</v>
      </c>
      <c r="T486" s="42" t="n">
        <v>42735</v>
      </c>
      <c r="U486" s="77"/>
      <c r="V486" s="77"/>
    </row>
    <row r="487" s="60" customFormat="true" ht="14.35" hidden="false" customHeight="false" outlineLevel="0" collapsed="false">
      <c r="A487" s="38" t="s">
        <v>804</v>
      </c>
      <c r="B487" s="37" t="s">
        <v>805</v>
      </c>
      <c r="C487" s="17" t="n">
        <v>1964</v>
      </c>
      <c r="D487" s="17" t="n">
        <v>2011</v>
      </c>
      <c r="E487" s="40" t="s">
        <v>254</v>
      </c>
      <c r="F487" s="17" t="n">
        <v>2</v>
      </c>
      <c r="G487" s="17" t="n">
        <v>1</v>
      </c>
      <c r="H487" s="21" t="n">
        <v>372.9</v>
      </c>
      <c r="I487" s="21" t="n">
        <v>341.3</v>
      </c>
      <c r="J487" s="21" t="n">
        <v>341.3</v>
      </c>
      <c r="K487" s="26" t="n">
        <v>17</v>
      </c>
      <c r="L487" s="21" t="n">
        <f aca="false">'Приложение 2'!C487</f>
        <v>45914</v>
      </c>
      <c r="M487" s="21" t="n">
        <v>0</v>
      </c>
      <c r="N487" s="21" t="n">
        <v>19750.86</v>
      </c>
      <c r="O487" s="21" t="n">
        <v>0</v>
      </c>
      <c r="P487" s="21" t="n">
        <f aca="false">L487-N487</f>
        <v>26163.14</v>
      </c>
      <c r="Q487" s="21" t="n">
        <v>0</v>
      </c>
      <c r="R487" s="21" t="n">
        <f aca="false">L487/I487</f>
        <v>134.526809258717</v>
      </c>
      <c r="S487" s="21" t="n">
        <f aca="false">R487</f>
        <v>134.526809258717</v>
      </c>
      <c r="T487" s="42" t="n">
        <v>42735</v>
      </c>
      <c r="U487" s="77"/>
      <c r="V487" s="77"/>
    </row>
    <row r="488" s="60" customFormat="true" ht="14.35" hidden="false" customHeight="false" outlineLevel="0" collapsed="false">
      <c r="A488" s="38" t="s">
        <v>806</v>
      </c>
      <c r="B488" s="37" t="s">
        <v>807</v>
      </c>
      <c r="C488" s="17" t="n">
        <v>1968</v>
      </c>
      <c r="D488" s="17" t="n">
        <v>1968</v>
      </c>
      <c r="E488" s="40" t="s">
        <v>254</v>
      </c>
      <c r="F488" s="17" t="n">
        <v>2</v>
      </c>
      <c r="G488" s="17" t="n">
        <v>2</v>
      </c>
      <c r="H488" s="21" t="n">
        <v>422.9</v>
      </c>
      <c r="I488" s="21" t="n">
        <v>380.9</v>
      </c>
      <c r="J488" s="21" t="n">
        <v>380.9</v>
      </c>
      <c r="K488" s="26" t="n">
        <v>19</v>
      </c>
      <c r="L488" s="21" t="n">
        <f aca="false">'Приложение 2'!C488</f>
        <v>1833657.79</v>
      </c>
      <c r="M488" s="21" t="n">
        <v>0</v>
      </c>
      <c r="N488" s="21" t="n">
        <v>1552212.19</v>
      </c>
      <c r="O488" s="21" t="n">
        <v>0</v>
      </c>
      <c r="P488" s="21" t="n">
        <f aca="false">L488-N488</f>
        <v>281445.6</v>
      </c>
      <c r="Q488" s="21" t="n">
        <v>0</v>
      </c>
      <c r="R488" s="21" t="n">
        <f aca="false">L488/I488</f>
        <v>4814.01362562352</v>
      </c>
      <c r="S488" s="21" t="n">
        <f aca="false">R488</f>
        <v>4814.01362562352</v>
      </c>
      <c r="T488" s="42" t="n">
        <v>42735</v>
      </c>
      <c r="U488" s="77"/>
      <c r="V488" s="77"/>
    </row>
    <row r="489" s="60" customFormat="true" ht="14.35" hidden="false" customHeight="false" outlineLevel="0" collapsed="false">
      <c r="A489" s="38" t="s">
        <v>808</v>
      </c>
      <c r="B489" s="37" t="s">
        <v>809</v>
      </c>
      <c r="C489" s="17" t="n">
        <v>1975</v>
      </c>
      <c r="D489" s="17" t="n">
        <v>2010</v>
      </c>
      <c r="E489" s="40" t="s">
        <v>254</v>
      </c>
      <c r="F489" s="17" t="n">
        <v>2</v>
      </c>
      <c r="G489" s="17" t="n">
        <v>2</v>
      </c>
      <c r="H489" s="21" t="n">
        <v>514.5</v>
      </c>
      <c r="I489" s="21" t="n">
        <v>504.1</v>
      </c>
      <c r="J489" s="21" t="n">
        <v>504.1</v>
      </c>
      <c r="K489" s="26" t="n">
        <v>25</v>
      </c>
      <c r="L489" s="21" t="n">
        <f aca="false">'Приложение 2'!C489</f>
        <v>1965073.83</v>
      </c>
      <c r="M489" s="21" t="n">
        <v>0</v>
      </c>
      <c r="N489" s="21" t="n">
        <v>1276400.45</v>
      </c>
      <c r="O489" s="21" t="n">
        <v>0</v>
      </c>
      <c r="P489" s="21" t="n">
        <f aca="false">L489-N489</f>
        <v>688673.38</v>
      </c>
      <c r="Q489" s="21" t="n">
        <v>0</v>
      </c>
      <c r="R489" s="21" t="n">
        <f aca="false">L489/I489</f>
        <v>3898.18256298354</v>
      </c>
      <c r="S489" s="21" t="n">
        <f aca="false">R489</f>
        <v>3898.18256298354</v>
      </c>
      <c r="T489" s="42" t="n">
        <v>42735</v>
      </c>
      <c r="U489" s="77"/>
      <c r="V489" s="77"/>
    </row>
    <row r="490" s="60" customFormat="true" ht="14.35" hidden="false" customHeight="false" outlineLevel="0" collapsed="false">
      <c r="A490" s="38" t="s">
        <v>810</v>
      </c>
      <c r="B490" s="37" t="s">
        <v>811</v>
      </c>
      <c r="C490" s="17" t="n">
        <v>1968</v>
      </c>
      <c r="D490" s="17" t="n">
        <v>2010</v>
      </c>
      <c r="E490" s="40" t="s">
        <v>45</v>
      </c>
      <c r="F490" s="17" t="n">
        <v>3</v>
      </c>
      <c r="G490" s="17" t="n">
        <v>1</v>
      </c>
      <c r="H490" s="21" t="n">
        <v>495.3</v>
      </c>
      <c r="I490" s="21" t="n">
        <v>444.5</v>
      </c>
      <c r="J490" s="21" t="n">
        <v>444.5</v>
      </c>
      <c r="K490" s="26" t="n">
        <v>22</v>
      </c>
      <c r="L490" s="21" t="n">
        <f aca="false">'Приложение 2'!C490</f>
        <v>895090</v>
      </c>
      <c r="M490" s="21" t="n">
        <v>0</v>
      </c>
      <c r="N490" s="21" t="n">
        <v>0</v>
      </c>
      <c r="O490" s="21" t="n">
        <v>0</v>
      </c>
      <c r="P490" s="21" t="n">
        <v>0</v>
      </c>
      <c r="Q490" s="21" t="n">
        <f aca="false">L490</f>
        <v>895090</v>
      </c>
      <c r="R490" s="21" t="n">
        <f aca="false">L490/I490</f>
        <v>2013.70078740157</v>
      </c>
      <c r="S490" s="21" t="n">
        <f aca="false">R490</f>
        <v>2013.70078740157</v>
      </c>
      <c r="T490" s="42" t="n">
        <v>42735</v>
      </c>
      <c r="U490" s="77"/>
      <c r="V490" s="77"/>
    </row>
    <row r="491" s="60" customFormat="true" ht="14.35" hidden="false" customHeight="false" outlineLevel="0" collapsed="false">
      <c r="A491" s="38" t="s">
        <v>812</v>
      </c>
      <c r="B491" s="37" t="s">
        <v>813</v>
      </c>
      <c r="C491" s="17" t="n">
        <v>1990</v>
      </c>
      <c r="D491" s="17" t="n">
        <v>2010</v>
      </c>
      <c r="E491" s="40" t="s">
        <v>45</v>
      </c>
      <c r="F491" s="17" t="n">
        <v>4</v>
      </c>
      <c r="G491" s="17" t="n">
        <v>1</v>
      </c>
      <c r="H491" s="21" t="n">
        <v>741.7</v>
      </c>
      <c r="I491" s="21" t="n">
        <v>624</v>
      </c>
      <c r="J491" s="21" t="n">
        <v>624</v>
      </c>
      <c r="K491" s="26" t="n">
        <v>30</v>
      </c>
      <c r="L491" s="21" t="n">
        <f aca="false">'Приложение 2'!C491</f>
        <v>812435</v>
      </c>
      <c r="M491" s="21" t="n">
        <v>0</v>
      </c>
      <c r="N491" s="21" t="n">
        <v>0</v>
      </c>
      <c r="O491" s="21" t="n">
        <v>0</v>
      </c>
      <c r="P491" s="21" t="n">
        <v>0</v>
      </c>
      <c r="Q491" s="21" t="n">
        <f aca="false">L491</f>
        <v>812435</v>
      </c>
      <c r="R491" s="21" t="n">
        <f aca="false">L491/I491</f>
        <v>1301.97916666667</v>
      </c>
      <c r="S491" s="21" t="n">
        <f aca="false">R491</f>
        <v>1301.97916666667</v>
      </c>
      <c r="T491" s="42" t="n">
        <v>42735</v>
      </c>
      <c r="U491" s="77"/>
      <c r="V491" s="77"/>
    </row>
    <row r="492" s="60" customFormat="true" ht="14.35" hidden="false" customHeight="false" outlineLevel="0" collapsed="false">
      <c r="A492" s="38" t="s">
        <v>814</v>
      </c>
      <c r="B492" s="37" t="s">
        <v>815</v>
      </c>
      <c r="C492" s="17" t="n">
        <v>1965</v>
      </c>
      <c r="D492" s="17" t="n">
        <v>1965</v>
      </c>
      <c r="E492" s="40" t="s">
        <v>45</v>
      </c>
      <c r="F492" s="17" t="n">
        <v>3</v>
      </c>
      <c r="G492" s="17" t="n">
        <v>1</v>
      </c>
      <c r="H492" s="21" t="n">
        <v>508.2</v>
      </c>
      <c r="I492" s="21" t="n">
        <v>463</v>
      </c>
      <c r="J492" s="21" t="n">
        <v>463</v>
      </c>
      <c r="K492" s="26" t="n">
        <v>23</v>
      </c>
      <c r="L492" s="21" t="n">
        <f aca="false">'Приложение 2'!C492</f>
        <v>624560.05</v>
      </c>
      <c r="M492" s="21" t="n">
        <v>0</v>
      </c>
      <c r="N492" s="21" t="n">
        <v>178758.06</v>
      </c>
      <c r="O492" s="21" t="n">
        <v>0</v>
      </c>
      <c r="P492" s="21" t="n">
        <f aca="false">L492-N492</f>
        <v>445801.99</v>
      </c>
      <c r="Q492" s="21" t="n">
        <v>0</v>
      </c>
      <c r="R492" s="21" t="n">
        <f aca="false">L492/I492</f>
        <v>1348.94179265659</v>
      </c>
      <c r="S492" s="21" t="n">
        <f aca="false">R492</f>
        <v>1348.94179265659</v>
      </c>
      <c r="T492" s="42" t="n">
        <v>42735</v>
      </c>
      <c r="U492" s="77"/>
      <c r="V492" s="77"/>
    </row>
    <row r="493" s="60" customFormat="true" ht="14.35" hidden="false" customHeight="false" outlineLevel="0" collapsed="false">
      <c r="A493" s="38" t="s">
        <v>816</v>
      </c>
      <c r="B493" s="37" t="s">
        <v>817</v>
      </c>
      <c r="C493" s="17" t="n">
        <v>1963</v>
      </c>
      <c r="D493" s="17" t="n">
        <v>2009</v>
      </c>
      <c r="E493" s="40" t="s">
        <v>45</v>
      </c>
      <c r="F493" s="17" t="n">
        <v>2</v>
      </c>
      <c r="G493" s="17" t="n">
        <v>1</v>
      </c>
      <c r="H493" s="21" t="n">
        <v>274.3</v>
      </c>
      <c r="I493" s="21" t="n">
        <v>259.7</v>
      </c>
      <c r="J493" s="21" t="n">
        <v>259.7</v>
      </c>
      <c r="K493" s="26" t="n">
        <v>24</v>
      </c>
      <c r="L493" s="21" t="n">
        <f aca="false">'Приложение 2'!C493</f>
        <v>1616637.15</v>
      </c>
      <c r="M493" s="21" t="n">
        <v>0</v>
      </c>
      <c r="N493" s="21" t="n">
        <v>696932.28</v>
      </c>
      <c r="O493" s="21" t="n">
        <v>0</v>
      </c>
      <c r="P493" s="21" t="n">
        <f aca="false">L493-N493</f>
        <v>919704.87</v>
      </c>
      <c r="Q493" s="21" t="n">
        <v>0</v>
      </c>
      <c r="R493" s="21" t="n">
        <f aca="false">L493/I493</f>
        <v>6225.01790527532</v>
      </c>
      <c r="S493" s="21" t="n">
        <f aca="false">R493</f>
        <v>6225.01790527532</v>
      </c>
      <c r="T493" s="42" t="n">
        <v>42735</v>
      </c>
      <c r="U493" s="77"/>
      <c r="V493" s="77"/>
    </row>
    <row r="494" s="60" customFormat="true" ht="14.35" hidden="false" customHeight="false" outlineLevel="0" collapsed="false">
      <c r="A494" s="38" t="s">
        <v>818</v>
      </c>
      <c r="B494" s="37" t="s">
        <v>334</v>
      </c>
      <c r="C494" s="17" t="n">
        <v>1979</v>
      </c>
      <c r="D494" s="17" t="n">
        <v>2011</v>
      </c>
      <c r="E494" s="40" t="s">
        <v>45</v>
      </c>
      <c r="F494" s="17" t="n">
        <v>4</v>
      </c>
      <c r="G494" s="17" t="n">
        <v>10</v>
      </c>
      <c r="H494" s="21" t="n">
        <v>9672.8</v>
      </c>
      <c r="I494" s="21" t="n">
        <v>7519.3</v>
      </c>
      <c r="J494" s="21" t="n">
        <v>7519.3</v>
      </c>
      <c r="K494" s="26" t="n">
        <v>480</v>
      </c>
      <c r="L494" s="21" t="n">
        <f aca="false">'Приложение 2'!C494</f>
        <v>5502831.7</v>
      </c>
      <c r="M494" s="21" t="n">
        <v>0</v>
      </c>
      <c r="N494" s="21" t="n">
        <v>2678875.23</v>
      </c>
      <c r="O494" s="21" t="n">
        <v>0</v>
      </c>
      <c r="P494" s="21" t="n">
        <f aca="false">L494-N494</f>
        <v>2823956.47</v>
      </c>
      <c r="Q494" s="21" t="n">
        <v>0</v>
      </c>
      <c r="R494" s="21" t="n">
        <f aca="false">L494/I494</f>
        <v>731.827656829758</v>
      </c>
      <c r="S494" s="21" t="n">
        <f aca="false">R494</f>
        <v>731.827656829758</v>
      </c>
      <c r="T494" s="42" t="n">
        <v>42735</v>
      </c>
      <c r="U494" s="77"/>
      <c r="V494" s="77"/>
    </row>
    <row r="495" s="60" customFormat="true" ht="14.35" hidden="false" customHeight="false" outlineLevel="0" collapsed="false">
      <c r="A495" s="38" t="s">
        <v>819</v>
      </c>
      <c r="B495" s="37" t="s">
        <v>820</v>
      </c>
      <c r="C495" s="17" t="n">
        <v>1975</v>
      </c>
      <c r="D495" s="17" t="n">
        <v>2010</v>
      </c>
      <c r="E495" s="40" t="s">
        <v>45</v>
      </c>
      <c r="F495" s="17" t="n">
        <v>4</v>
      </c>
      <c r="G495" s="17" t="n">
        <v>9</v>
      </c>
      <c r="H495" s="21" t="n">
        <v>7355.2</v>
      </c>
      <c r="I495" s="21" t="n">
        <v>6731.3</v>
      </c>
      <c r="J495" s="21" t="n">
        <v>6731.3</v>
      </c>
      <c r="K495" s="26" t="n">
        <v>327</v>
      </c>
      <c r="L495" s="21" t="n">
        <f aca="false">'Приложение 2'!C495</f>
        <v>138131</v>
      </c>
      <c r="M495" s="21" t="n">
        <v>0</v>
      </c>
      <c r="N495" s="21" t="n">
        <v>59419.7</v>
      </c>
      <c r="O495" s="21" t="n">
        <v>0</v>
      </c>
      <c r="P495" s="21" t="n">
        <f aca="false">L495-N495</f>
        <v>78711.3</v>
      </c>
      <c r="Q495" s="21" t="n">
        <v>0</v>
      </c>
      <c r="R495" s="21" t="n">
        <f aca="false">L495/I495</f>
        <v>20.5207017960869</v>
      </c>
      <c r="S495" s="21" t="n">
        <f aca="false">R495</f>
        <v>20.5207017960869</v>
      </c>
      <c r="T495" s="42" t="n">
        <v>42735</v>
      </c>
      <c r="U495" s="77"/>
      <c r="V495" s="77"/>
    </row>
    <row r="496" s="60" customFormat="true" ht="14.35" hidden="false" customHeight="false" outlineLevel="0" collapsed="false">
      <c r="A496" s="38" t="s">
        <v>821</v>
      </c>
      <c r="B496" s="37" t="s">
        <v>822</v>
      </c>
      <c r="C496" s="17" t="n">
        <v>1983</v>
      </c>
      <c r="D496" s="17" t="n">
        <v>2013</v>
      </c>
      <c r="E496" s="40" t="s">
        <v>45</v>
      </c>
      <c r="F496" s="17" t="n">
        <v>4</v>
      </c>
      <c r="G496" s="17" t="n">
        <v>8</v>
      </c>
      <c r="H496" s="21" t="n">
        <v>7231.2</v>
      </c>
      <c r="I496" s="21" t="n">
        <v>6089</v>
      </c>
      <c r="J496" s="21" t="n">
        <v>6089</v>
      </c>
      <c r="K496" s="26" t="n">
        <v>176</v>
      </c>
      <c r="L496" s="21" t="n">
        <f aca="false">'Приложение 2'!C496</f>
        <v>103072</v>
      </c>
      <c r="M496" s="21" t="n">
        <v>0</v>
      </c>
      <c r="N496" s="21" t="n">
        <v>0</v>
      </c>
      <c r="O496" s="21" t="n">
        <v>0</v>
      </c>
      <c r="P496" s="21" t="n">
        <v>0</v>
      </c>
      <c r="Q496" s="21" t="n">
        <f aca="false">L496</f>
        <v>103072</v>
      </c>
      <c r="R496" s="21" t="n">
        <f aca="false">L496/I496</f>
        <v>16.9275743143373</v>
      </c>
      <c r="S496" s="21" t="n">
        <f aca="false">R496</f>
        <v>16.9275743143373</v>
      </c>
      <c r="T496" s="42" t="n">
        <v>42735</v>
      </c>
      <c r="U496" s="77"/>
      <c r="V496" s="77"/>
    </row>
    <row r="497" s="60" customFormat="true" ht="14.35" hidden="false" customHeight="false" outlineLevel="0" collapsed="false">
      <c r="A497" s="38" t="s">
        <v>823</v>
      </c>
      <c r="B497" s="37" t="s">
        <v>824</v>
      </c>
      <c r="C497" s="17" t="n">
        <v>1940</v>
      </c>
      <c r="D497" s="17" t="n">
        <v>2011</v>
      </c>
      <c r="E497" s="40" t="s">
        <v>254</v>
      </c>
      <c r="F497" s="17" t="n">
        <v>2</v>
      </c>
      <c r="G497" s="17" t="n">
        <v>2</v>
      </c>
      <c r="H497" s="21" t="n">
        <v>805.3</v>
      </c>
      <c r="I497" s="21" t="n">
        <v>659.6</v>
      </c>
      <c r="J497" s="21" t="n">
        <v>659.6</v>
      </c>
      <c r="K497" s="26" t="n">
        <v>28</v>
      </c>
      <c r="L497" s="21" t="n">
        <f aca="false">'Приложение 2'!C497</f>
        <v>124706.64</v>
      </c>
      <c r="M497" s="21" t="n">
        <v>0</v>
      </c>
      <c r="N497" s="21" t="n">
        <v>31453.17</v>
      </c>
      <c r="O497" s="21" t="n">
        <v>0</v>
      </c>
      <c r="P497" s="21" t="n">
        <f aca="false">L497-N497</f>
        <v>93253.47</v>
      </c>
      <c r="Q497" s="21" t="n">
        <v>0</v>
      </c>
      <c r="R497" s="21" t="n">
        <f aca="false">L497/I497</f>
        <v>189.064038811401</v>
      </c>
      <c r="S497" s="21" t="n">
        <f aca="false">R497</f>
        <v>189.064038811401</v>
      </c>
      <c r="T497" s="42" t="n">
        <v>42735</v>
      </c>
      <c r="U497" s="77"/>
      <c r="V497" s="77"/>
    </row>
    <row r="498" s="60" customFormat="true" ht="14.35" hidden="false" customHeight="false" outlineLevel="0" collapsed="false">
      <c r="A498" s="38" t="s">
        <v>825</v>
      </c>
      <c r="B498" s="37" t="s">
        <v>826</v>
      </c>
      <c r="C498" s="17" t="n">
        <v>1940</v>
      </c>
      <c r="D498" s="17" t="n">
        <v>2011</v>
      </c>
      <c r="E498" s="40" t="s">
        <v>254</v>
      </c>
      <c r="F498" s="17" t="n">
        <v>2</v>
      </c>
      <c r="G498" s="17" t="n">
        <v>2</v>
      </c>
      <c r="H498" s="21" t="n">
        <v>801.4</v>
      </c>
      <c r="I498" s="21" t="n">
        <v>655.7</v>
      </c>
      <c r="J498" s="21" t="n">
        <v>655.7</v>
      </c>
      <c r="K498" s="26" t="n">
        <v>19</v>
      </c>
      <c r="L498" s="21" t="n">
        <f aca="false">'Приложение 2'!C498</f>
        <v>49857</v>
      </c>
      <c r="M498" s="21" t="n">
        <v>0</v>
      </c>
      <c r="N498" s="21" t="n">
        <v>21446.7</v>
      </c>
      <c r="O498" s="21" t="n">
        <v>0</v>
      </c>
      <c r="P498" s="21" t="n">
        <f aca="false">L498-N498</f>
        <v>28410.3</v>
      </c>
      <c r="Q498" s="21" t="n">
        <v>0</v>
      </c>
      <c r="R498" s="21" t="n">
        <f aca="false">L498/I498</f>
        <v>76.0362970870825</v>
      </c>
      <c r="S498" s="21" t="n">
        <f aca="false">R498</f>
        <v>76.0362970870825</v>
      </c>
      <c r="T498" s="42" t="n">
        <v>42735</v>
      </c>
      <c r="U498" s="77"/>
      <c r="V498" s="77"/>
    </row>
    <row r="499" s="60" customFormat="true" ht="14.35" hidden="false" customHeight="false" outlineLevel="0" collapsed="false">
      <c r="A499" s="38" t="s">
        <v>827</v>
      </c>
      <c r="B499" s="37" t="s">
        <v>828</v>
      </c>
      <c r="C499" s="17" t="n">
        <v>1987</v>
      </c>
      <c r="D499" s="17" t="n">
        <v>2007</v>
      </c>
      <c r="E499" s="40" t="s">
        <v>45</v>
      </c>
      <c r="F499" s="17" t="n">
        <v>4</v>
      </c>
      <c r="G499" s="17" t="n">
        <v>2</v>
      </c>
      <c r="H499" s="21" t="n">
        <v>2283.2</v>
      </c>
      <c r="I499" s="21" t="n">
        <v>1643.3</v>
      </c>
      <c r="J499" s="21" t="n">
        <v>1643.3</v>
      </c>
      <c r="K499" s="26" t="n">
        <v>80</v>
      </c>
      <c r="L499" s="21" t="n">
        <f aca="false">'Приложение 2'!C499</f>
        <v>82107</v>
      </c>
      <c r="M499" s="21" t="n">
        <v>0</v>
      </c>
      <c r="N499" s="21" t="n">
        <v>0</v>
      </c>
      <c r="O499" s="21" t="n">
        <v>0</v>
      </c>
      <c r="P499" s="21" t="n">
        <v>0</v>
      </c>
      <c r="Q499" s="21" t="n">
        <f aca="false">L499</f>
        <v>82107</v>
      </c>
      <c r="R499" s="21" t="n">
        <f aca="false">L499/I499</f>
        <v>49.9647051664334</v>
      </c>
      <c r="S499" s="21" t="n">
        <f aca="false">R499</f>
        <v>49.9647051664334</v>
      </c>
      <c r="T499" s="42" t="n">
        <v>42735</v>
      </c>
      <c r="U499" s="77"/>
      <c r="V499" s="77"/>
    </row>
    <row r="500" s="60" customFormat="true" ht="14.35" hidden="false" customHeight="false" outlineLevel="0" collapsed="false">
      <c r="A500" s="38" t="s">
        <v>829</v>
      </c>
      <c r="B500" s="37" t="s">
        <v>830</v>
      </c>
      <c r="C500" s="17" t="n">
        <v>1968</v>
      </c>
      <c r="D500" s="17" t="n">
        <v>1968</v>
      </c>
      <c r="E500" s="40" t="s">
        <v>45</v>
      </c>
      <c r="F500" s="17" t="n">
        <v>3</v>
      </c>
      <c r="G500" s="17" t="n">
        <v>2</v>
      </c>
      <c r="H500" s="21" t="n">
        <v>1071</v>
      </c>
      <c r="I500" s="21" t="n">
        <v>954.3</v>
      </c>
      <c r="J500" s="21" t="n">
        <v>954.3</v>
      </c>
      <c r="K500" s="26" t="n">
        <v>49</v>
      </c>
      <c r="L500" s="21" t="n">
        <f aca="false">'Приложение 2'!C500</f>
        <v>1362767.69</v>
      </c>
      <c r="M500" s="21" t="n">
        <v>0</v>
      </c>
      <c r="N500" s="21" t="n">
        <v>152151.36</v>
      </c>
      <c r="O500" s="21" t="n">
        <v>0</v>
      </c>
      <c r="P500" s="21" t="n">
        <f aca="false">L500-N500</f>
        <v>1210616.33</v>
      </c>
      <c r="Q500" s="21" t="n">
        <v>0</v>
      </c>
      <c r="R500" s="21" t="n">
        <f aca="false">L500/I500</f>
        <v>1428.02859687729</v>
      </c>
      <c r="S500" s="21" t="n">
        <f aca="false">R500</f>
        <v>1428.02859687729</v>
      </c>
      <c r="T500" s="42" t="n">
        <v>42735</v>
      </c>
      <c r="U500" s="77"/>
      <c r="V500" s="77"/>
    </row>
    <row r="501" s="60" customFormat="true" ht="14.35" hidden="false" customHeight="false" outlineLevel="0" collapsed="false">
      <c r="A501" s="38" t="s">
        <v>831</v>
      </c>
      <c r="B501" s="37" t="s">
        <v>832</v>
      </c>
      <c r="C501" s="17" t="n">
        <v>1976</v>
      </c>
      <c r="D501" s="17" t="n">
        <v>2008</v>
      </c>
      <c r="E501" s="40" t="s">
        <v>45</v>
      </c>
      <c r="F501" s="17" t="n">
        <v>3</v>
      </c>
      <c r="G501" s="17" t="n">
        <v>2</v>
      </c>
      <c r="H501" s="21" t="n">
        <v>1206.3</v>
      </c>
      <c r="I501" s="21" t="n">
        <v>1073.6</v>
      </c>
      <c r="J501" s="21" t="n">
        <v>1073.6</v>
      </c>
      <c r="K501" s="26" t="n">
        <v>44</v>
      </c>
      <c r="L501" s="21" t="n">
        <f aca="false">'Приложение 2'!C501</f>
        <v>1526712.97</v>
      </c>
      <c r="M501" s="21" t="n">
        <v>0</v>
      </c>
      <c r="N501" s="21" t="n">
        <v>845736.72</v>
      </c>
      <c r="O501" s="21" t="n">
        <v>0</v>
      </c>
      <c r="P501" s="21" t="n">
        <f aca="false">L501-N501</f>
        <v>680976.25</v>
      </c>
      <c r="Q501" s="21" t="n">
        <v>0</v>
      </c>
      <c r="R501" s="21" t="n">
        <f aca="false">L501/I501</f>
        <v>1422.0500838301</v>
      </c>
      <c r="S501" s="21" t="n">
        <f aca="false">R501</f>
        <v>1422.0500838301</v>
      </c>
      <c r="T501" s="42" t="n">
        <v>42735</v>
      </c>
      <c r="U501" s="77"/>
      <c r="V501" s="77"/>
    </row>
    <row r="502" s="60" customFormat="true" ht="14.35" hidden="false" customHeight="false" outlineLevel="0" collapsed="false">
      <c r="A502" s="38" t="s">
        <v>833</v>
      </c>
      <c r="B502" s="37" t="s">
        <v>834</v>
      </c>
      <c r="C502" s="17" t="n">
        <v>1991</v>
      </c>
      <c r="D502" s="17" t="n">
        <v>1991</v>
      </c>
      <c r="E502" s="40" t="s">
        <v>254</v>
      </c>
      <c r="F502" s="17" t="n">
        <v>2</v>
      </c>
      <c r="G502" s="17" t="n">
        <v>3</v>
      </c>
      <c r="H502" s="21" t="n">
        <v>875.2</v>
      </c>
      <c r="I502" s="21" t="n">
        <v>733</v>
      </c>
      <c r="J502" s="21" t="n">
        <v>733</v>
      </c>
      <c r="K502" s="26" t="n">
        <v>48</v>
      </c>
      <c r="L502" s="21" t="n">
        <f aca="false">'Приложение 2'!C502</f>
        <v>1310848.3</v>
      </c>
      <c r="M502" s="21" t="n">
        <v>0</v>
      </c>
      <c r="N502" s="21" t="n">
        <v>797894.11</v>
      </c>
      <c r="O502" s="21" t="n">
        <v>0</v>
      </c>
      <c r="P502" s="21" t="n">
        <f aca="false">L502-N502</f>
        <v>512954.19</v>
      </c>
      <c r="Q502" s="21" t="n">
        <v>0</v>
      </c>
      <c r="R502" s="21" t="n">
        <f aca="false">L502/I502</f>
        <v>1788.33328785812</v>
      </c>
      <c r="S502" s="21" t="n">
        <f aca="false">R502</f>
        <v>1788.33328785812</v>
      </c>
      <c r="T502" s="42" t="n">
        <v>42735</v>
      </c>
      <c r="U502" s="77"/>
      <c r="V502" s="77"/>
    </row>
    <row r="503" s="60" customFormat="true" ht="14.35" hidden="false" customHeight="false" outlineLevel="0" collapsed="false">
      <c r="A503" s="38" t="s">
        <v>835</v>
      </c>
      <c r="B503" s="37" t="s">
        <v>836</v>
      </c>
      <c r="C503" s="17" t="n">
        <v>1971</v>
      </c>
      <c r="D503" s="17" t="n">
        <v>2013</v>
      </c>
      <c r="E503" s="40" t="s">
        <v>45</v>
      </c>
      <c r="F503" s="17" t="n">
        <v>4</v>
      </c>
      <c r="G503" s="17" t="n">
        <v>4</v>
      </c>
      <c r="H503" s="21" t="n">
        <v>3466.4</v>
      </c>
      <c r="I503" s="21" t="n">
        <v>3165.6</v>
      </c>
      <c r="J503" s="21" t="n">
        <v>3165.6</v>
      </c>
      <c r="K503" s="26" t="n">
        <v>154</v>
      </c>
      <c r="L503" s="21" t="n">
        <f aca="false">'Приложение 2'!C503</f>
        <v>2775846</v>
      </c>
      <c r="M503" s="21" t="n">
        <v>0</v>
      </c>
      <c r="N503" s="21" t="n">
        <v>0</v>
      </c>
      <c r="O503" s="21" t="n">
        <v>0</v>
      </c>
      <c r="P503" s="21" t="n">
        <v>0</v>
      </c>
      <c r="Q503" s="21" t="n">
        <f aca="false">L503</f>
        <v>2775846</v>
      </c>
      <c r="R503" s="21" t="n">
        <f aca="false">L503/I503</f>
        <v>876.878316906748</v>
      </c>
      <c r="S503" s="21" t="n">
        <f aca="false">R503</f>
        <v>876.878316906748</v>
      </c>
      <c r="T503" s="42" t="n">
        <v>42735</v>
      </c>
      <c r="U503" s="77"/>
      <c r="V503" s="77"/>
    </row>
    <row r="504" s="60" customFormat="true" ht="14.35" hidden="false" customHeight="false" outlineLevel="0" collapsed="false">
      <c r="A504" s="38" t="s">
        <v>837</v>
      </c>
      <c r="B504" s="37" t="s">
        <v>348</v>
      </c>
      <c r="C504" s="17" t="n">
        <v>1976</v>
      </c>
      <c r="D504" s="17" t="n">
        <v>2007</v>
      </c>
      <c r="E504" s="40" t="s">
        <v>45</v>
      </c>
      <c r="F504" s="17" t="n">
        <v>4</v>
      </c>
      <c r="G504" s="17" t="n">
        <v>4</v>
      </c>
      <c r="H504" s="21" t="n">
        <v>4629.8</v>
      </c>
      <c r="I504" s="21" t="n">
        <v>3198.1</v>
      </c>
      <c r="J504" s="21" t="n">
        <v>3198.1</v>
      </c>
      <c r="K504" s="26" t="n">
        <v>156</v>
      </c>
      <c r="L504" s="21" t="n">
        <f aca="false">'Приложение 2'!C504</f>
        <v>3810994</v>
      </c>
      <c r="M504" s="21" t="n">
        <v>0</v>
      </c>
      <c r="N504" s="21" t="n">
        <v>1208709.02</v>
      </c>
      <c r="O504" s="21" t="n">
        <v>0</v>
      </c>
      <c r="P504" s="21" t="n">
        <f aca="false">L504-N504</f>
        <v>2602284.98</v>
      </c>
      <c r="Q504" s="21" t="n">
        <v>0</v>
      </c>
      <c r="R504" s="21" t="n">
        <f aca="false">L504/I504</f>
        <v>1191.64316312811</v>
      </c>
      <c r="S504" s="21" t="n">
        <f aca="false">R504</f>
        <v>1191.64316312811</v>
      </c>
      <c r="T504" s="42" t="n">
        <v>42735</v>
      </c>
      <c r="U504" s="77"/>
      <c r="V504" s="77"/>
    </row>
    <row r="505" s="60" customFormat="true" ht="14.35" hidden="false" customHeight="false" outlineLevel="0" collapsed="false">
      <c r="A505" s="38" t="s">
        <v>838</v>
      </c>
      <c r="B505" s="37" t="s">
        <v>839</v>
      </c>
      <c r="C505" s="17" t="n">
        <v>1975</v>
      </c>
      <c r="D505" s="17" t="n">
        <v>2004</v>
      </c>
      <c r="E505" s="40" t="s">
        <v>254</v>
      </c>
      <c r="F505" s="17" t="n">
        <v>2</v>
      </c>
      <c r="G505" s="17" t="n">
        <v>2</v>
      </c>
      <c r="H505" s="21" t="n">
        <v>554.9</v>
      </c>
      <c r="I505" s="21" t="n">
        <v>504.9</v>
      </c>
      <c r="J505" s="21" t="n">
        <v>504.9</v>
      </c>
      <c r="K505" s="26" t="n">
        <v>25</v>
      </c>
      <c r="L505" s="21" t="n">
        <f aca="false">'Приложение 2'!C505</f>
        <v>48684</v>
      </c>
      <c r="M505" s="21" t="n">
        <v>0</v>
      </c>
      <c r="N505" s="21" t="n">
        <v>8535.29</v>
      </c>
      <c r="O505" s="21" t="n">
        <v>0</v>
      </c>
      <c r="P505" s="21" t="n">
        <f aca="false">L505-N505</f>
        <v>40148.71</v>
      </c>
      <c r="Q505" s="21" t="n">
        <v>0</v>
      </c>
      <c r="R505" s="21" t="n">
        <f aca="false">L505/I505</f>
        <v>96.4230540701129</v>
      </c>
      <c r="S505" s="21" t="n">
        <f aca="false">R505</f>
        <v>96.4230540701129</v>
      </c>
      <c r="T505" s="42" t="n">
        <v>42735</v>
      </c>
      <c r="U505" s="77"/>
      <c r="V505" s="77"/>
    </row>
    <row r="506" s="60" customFormat="true" ht="14.35" hidden="false" customHeight="false" outlineLevel="0" collapsed="false">
      <c r="A506" s="38" t="s">
        <v>840</v>
      </c>
      <c r="B506" s="39" t="s">
        <v>344</v>
      </c>
      <c r="C506" s="17" t="n">
        <v>1973</v>
      </c>
      <c r="D506" s="17" t="n">
        <v>2004</v>
      </c>
      <c r="E506" s="40" t="s">
        <v>45</v>
      </c>
      <c r="F506" s="17" t="n">
        <v>4</v>
      </c>
      <c r="G506" s="17" t="n">
        <v>4</v>
      </c>
      <c r="H506" s="21" t="n">
        <v>3490.7</v>
      </c>
      <c r="I506" s="21" t="n">
        <v>3125.1</v>
      </c>
      <c r="J506" s="21" t="n">
        <v>3125.1</v>
      </c>
      <c r="K506" s="26" t="n">
        <v>154</v>
      </c>
      <c r="L506" s="21" t="n">
        <f aca="false">'Приложение 2'!C506</f>
        <v>113681</v>
      </c>
      <c r="M506" s="21" t="n">
        <v>0</v>
      </c>
      <c r="N506" s="21" t="n">
        <v>0</v>
      </c>
      <c r="O506" s="21" t="n">
        <v>0</v>
      </c>
      <c r="P506" s="21" t="n">
        <f aca="false">L506-N506</f>
        <v>113681</v>
      </c>
      <c r="Q506" s="21" t="n">
        <v>0</v>
      </c>
      <c r="R506" s="21" t="n">
        <f aca="false">L506/I506</f>
        <v>36.3767559438098</v>
      </c>
      <c r="S506" s="21" t="n">
        <f aca="false">R506</f>
        <v>36.3767559438098</v>
      </c>
      <c r="T506" s="81" t="n">
        <v>42735</v>
      </c>
      <c r="U506" s="77"/>
      <c r="V506" s="77"/>
    </row>
    <row r="507" s="60" customFormat="true" ht="14.35" hidden="false" customHeight="false" outlineLevel="0" collapsed="false">
      <c r="A507" s="38" t="s">
        <v>841</v>
      </c>
      <c r="B507" s="39" t="s">
        <v>346</v>
      </c>
      <c r="C507" s="82" t="n">
        <v>1975</v>
      </c>
      <c r="D507" s="82" t="n">
        <v>2004</v>
      </c>
      <c r="E507" s="83" t="s">
        <v>45</v>
      </c>
      <c r="F507" s="82" t="n">
        <v>4</v>
      </c>
      <c r="G507" s="82" t="n">
        <v>4</v>
      </c>
      <c r="H507" s="84" t="n">
        <v>3482.9</v>
      </c>
      <c r="I507" s="84" t="n">
        <v>3171.6</v>
      </c>
      <c r="J507" s="84" t="n">
        <v>3171.6</v>
      </c>
      <c r="K507" s="85" t="n">
        <v>155</v>
      </c>
      <c r="L507" s="21" t="n">
        <f aca="false">'Приложение 2'!C507</f>
        <v>113638</v>
      </c>
      <c r="M507" s="21" t="n">
        <v>0</v>
      </c>
      <c r="N507" s="21" t="n">
        <v>0</v>
      </c>
      <c r="O507" s="21" t="n">
        <v>0</v>
      </c>
      <c r="P507" s="21" t="n">
        <f aca="false">L507-N507</f>
        <v>113638</v>
      </c>
      <c r="Q507" s="21" t="n">
        <v>0</v>
      </c>
      <c r="R507" s="21" t="n">
        <f aca="false">L507/I507</f>
        <v>35.8298650523395</v>
      </c>
      <c r="S507" s="21" t="n">
        <f aca="false">R507</f>
        <v>35.8298650523395</v>
      </c>
      <c r="T507" s="81" t="n">
        <v>42735</v>
      </c>
      <c r="U507" s="77"/>
      <c r="V507" s="77"/>
    </row>
    <row r="508" s="60" customFormat="true" ht="14.35" hidden="false" customHeight="false" outlineLevel="0" collapsed="false">
      <c r="A508" s="38" t="s">
        <v>842</v>
      </c>
      <c r="B508" s="86" t="s">
        <v>843</v>
      </c>
      <c r="C508" s="17" t="n">
        <v>1971</v>
      </c>
      <c r="D508" s="75" t="n">
        <v>2008</v>
      </c>
      <c r="E508" s="40" t="s">
        <v>45</v>
      </c>
      <c r="F508" s="75" t="n">
        <v>4</v>
      </c>
      <c r="G508" s="75" t="n">
        <v>4</v>
      </c>
      <c r="H508" s="87" t="n">
        <v>2770.2</v>
      </c>
      <c r="I508" s="87" t="n">
        <v>2528.1</v>
      </c>
      <c r="J508" s="87" t="n">
        <v>2528.1</v>
      </c>
      <c r="K508" s="88" t="n">
        <v>123</v>
      </c>
      <c r="L508" s="21" t="n">
        <f aca="false">'Приложение 2'!C508</f>
        <v>109702</v>
      </c>
      <c r="M508" s="21" t="n">
        <v>0</v>
      </c>
      <c r="N508" s="21" t="n">
        <v>47190.7</v>
      </c>
      <c r="O508" s="21" t="n">
        <v>0</v>
      </c>
      <c r="P508" s="21" t="n">
        <f aca="false">L508-N508</f>
        <v>62511.3</v>
      </c>
      <c r="Q508" s="21" t="n">
        <v>0</v>
      </c>
      <c r="R508" s="21" t="n">
        <f aca="false">L508/I508</f>
        <v>43.3930619833076</v>
      </c>
      <c r="S508" s="21" t="n">
        <f aca="false">R508</f>
        <v>43.3930619833076</v>
      </c>
      <c r="T508" s="81" t="n">
        <v>42735</v>
      </c>
      <c r="U508" s="77"/>
      <c r="V508" s="77"/>
    </row>
    <row r="509" s="60" customFormat="true" ht="14.35" hidden="false" customHeight="false" outlineLevel="0" collapsed="false">
      <c r="A509" s="38" t="s">
        <v>844</v>
      </c>
      <c r="B509" s="37" t="s">
        <v>68</v>
      </c>
      <c r="C509" s="17" t="n">
        <v>1993</v>
      </c>
      <c r="D509" s="17" t="n">
        <v>2008</v>
      </c>
      <c r="E509" s="40" t="s">
        <v>50</v>
      </c>
      <c r="F509" s="17" t="n">
        <v>5</v>
      </c>
      <c r="G509" s="17" t="n">
        <v>6</v>
      </c>
      <c r="H509" s="21" t="n">
        <v>4481.7</v>
      </c>
      <c r="I509" s="21" t="n">
        <v>3784</v>
      </c>
      <c r="J509" s="21" t="n">
        <v>3784</v>
      </c>
      <c r="K509" s="26" t="n">
        <v>162</v>
      </c>
      <c r="L509" s="21" t="n">
        <f aca="false">'Приложение 2'!C509</f>
        <v>4625153.95</v>
      </c>
      <c r="M509" s="21" t="n">
        <v>0</v>
      </c>
      <c r="N509" s="21" t="n">
        <v>2394981.91</v>
      </c>
      <c r="O509" s="21" t="n">
        <v>0</v>
      </c>
      <c r="P509" s="21" t="n">
        <f aca="false">L509-N509</f>
        <v>2230172.04</v>
      </c>
      <c r="Q509" s="21" t="n">
        <v>0</v>
      </c>
      <c r="R509" s="21" t="n">
        <f aca="false">L509/I509</f>
        <v>1222.29227008457</v>
      </c>
      <c r="S509" s="21" t="n">
        <f aca="false">R509</f>
        <v>1222.29227008457</v>
      </c>
      <c r="T509" s="42" t="n">
        <v>42735</v>
      </c>
      <c r="U509" s="77"/>
      <c r="V509" s="77"/>
    </row>
    <row r="510" s="60" customFormat="true" ht="14.35" hidden="false" customHeight="false" outlineLevel="0" collapsed="false">
      <c r="A510" s="38" t="s">
        <v>845</v>
      </c>
      <c r="B510" s="37" t="s">
        <v>846</v>
      </c>
      <c r="C510" s="17" t="n">
        <v>1978</v>
      </c>
      <c r="D510" s="17" t="n">
        <v>1978</v>
      </c>
      <c r="E510" s="40" t="s">
        <v>45</v>
      </c>
      <c r="F510" s="17" t="n">
        <v>4</v>
      </c>
      <c r="G510" s="17" t="n">
        <v>3</v>
      </c>
      <c r="H510" s="21" t="n">
        <v>2558.7</v>
      </c>
      <c r="I510" s="21" t="n">
        <v>2145.2</v>
      </c>
      <c r="J510" s="21" t="n">
        <v>2145.2</v>
      </c>
      <c r="K510" s="26" t="n">
        <v>102</v>
      </c>
      <c r="L510" s="21" t="n">
        <f aca="false">'Приложение 2'!C510</f>
        <v>2017232.93</v>
      </c>
      <c r="M510" s="21" t="n">
        <v>0</v>
      </c>
      <c r="N510" s="21" t="n">
        <v>938630.74</v>
      </c>
      <c r="O510" s="21" t="n">
        <v>0</v>
      </c>
      <c r="P510" s="21" t="n">
        <f aca="false">L510-N510</f>
        <v>1078602.19</v>
      </c>
      <c r="Q510" s="21" t="n">
        <v>0</v>
      </c>
      <c r="R510" s="21" t="n">
        <f aca="false">L510/I510</f>
        <v>940.34725433526</v>
      </c>
      <c r="S510" s="21" t="n">
        <f aca="false">R510</f>
        <v>940.34725433526</v>
      </c>
      <c r="T510" s="42" t="n">
        <v>42735</v>
      </c>
      <c r="U510" s="77"/>
      <c r="V510" s="77"/>
    </row>
    <row r="511" s="60" customFormat="true" ht="14.35" hidden="false" customHeight="false" outlineLevel="0" collapsed="false">
      <c r="A511" s="38" t="s">
        <v>847</v>
      </c>
      <c r="B511" s="86" t="s">
        <v>848</v>
      </c>
      <c r="C511" s="75" t="n">
        <v>1963</v>
      </c>
      <c r="D511" s="75" t="n">
        <v>1979</v>
      </c>
      <c r="E511" s="75" t="s">
        <v>45</v>
      </c>
      <c r="F511" s="75" t="n">
        <v>2</v>
      </c>
      <c r="G511" s="75" t="n">
        <v>6</v>
      </c>
      <c r="H511" s="87" t="n">
        <v>528.9</v>
      </c>
      <c r="I511" s="87" t="n">
        <v>468</v>
      </c>
      <c r="J511" s="87" t="n">
        <v>468</v>
      </c>
      <c r="K511" s="88" t="n">
        <v>28</v>
      </c>
      <c r="L511" s="21" t="n">
        <f aca="false">'Приложение 2'!C511</f>
        <v>25430</v>
      </c>
      <c r="M511" s="21" t="n">
        <v>0</v>
      </c>
      <c r="N511" s="21" t="n">
        <v>10938.98</v>
      </c>
      <c r="O511" s="21" t="n">
        <v>0</v>
      </c>
      <c r="P511" s="21" t="n">
        <f aca="false">L511-N511</f>
        <v>14491.02</v>
      </c>
      <c r="Q511" s="21" t="n">
        <v>0</v>
      </c>
      <c r="R511" s="21" t="n">
        <f aca="false">L511/I511</f>
        <v>54.3376068376068</v>
      </c>
      <c r="S511" s="21" t="n">
        <f aca="false">R511</f>
        <v>54.3376068376068</v>
      </c>
      <c r="T511" s="81" t="n">
        <v>43100</v>
      </c>
      <c r="U511" s="77"/>
      <c r="V511" s="77"/>
    </row>
    <row r="512" s="78" customFormat="true" ht="14.35" hidden="false" customHeight="false" outlineLevel="0" collapsed="false">
      <c r="A512" s="38" t="s">
        <v>159</v>
      </c>
      <c r="B512" s="37" t="s">
        <v>89</v>
      </c>
      <c r="C512" s="18" t="s">
        <v>31</v>
      </c>
      <c r="D512" s="18" t="s">
        <v>31</v>
      </c>
      <c r="E512" s="18" t="s">
        <v>31</v>
      </c>
      <c r="F512" s="18" t="s">
        <v>31</v>
      </c>
      <c r="G512" s="18" t="s">
        <v>31</v>
      </c>
      <c r="H512" s="21" t="n">
        <f aca="false">SUM(H513:H518)</f>
        <v>5499.7</v>
      </c>
      <c r="I512" s="21" t="n">
        <f aca="false">SUM(I513:I518)</f>
        <v>4959.8</v>
      </c>
      <c r="J512" s="21" t="n">
        <f aca="false">SUM(J513:J518)</f>
        <v>4930.7</v>
      </c>
      <c r="K512" s="26" t="n">
        <f aca="false">SUM(K513:K518)</f>
        <v>240</v>
      </c>
      <c r="L512" s="21" t="n">
        <f aca="false">'Приложение 2'!C512</f>
        <v>11235202.33</v>
      </c>
      <c r="M512" s="21" t="n">
        <f aca="false">SUM(M513:M518)</f>
        <v>0</v>
      </c>
      <c r="N512" s="21" t="n">
        <f aca="false">SUM(N513:N518)</f>
        <v>5302912.35</v>
      </c>
      <c r="O512" s="21" t="n">
        <f aca="false">SUM(O513:O518)</f>
        <v>0</v>
      </c>
      <c r="P512" s="21" t="n">
        <f aca="false">SUM(P513:P518)</f>
        <v>5932289.98</v>
      </c>
      <c r="Q512" s="21" t="n">
        <f aca="false">SUM(Q513:Q518)</f>
        <v>0</v>
      </c>
      <c r="R512" s="21" t="s">
        <v>31</v>
      </c>
      <c r="S512" s="21" t="s">
        <v>31</v>
      </c>
      <c r="T512" s="17" t="s">
        <v>31</v>
      </c>
      <c r="U512" s="77"/>
      <c r="V512" s="77"/>
    </row>
    <row r="513" s="60" customFormat="true" ht="14.35" hidden="false" customHeight="false" outlineLevel="0" collapsed="false">
      <c r="A513" s="38" t="s">
        <v>849</v>
      </c>
      <c r="B513" s="37" t="s">
        <v>850</v>
      </c>
      <c r="C513" s="17" t="n">
        <v>1968</v>
      </c>
      <c r="D513" s="17" t="n">
        <v>2007</v>
      </c>
      <c r="E513" s="40" t="s">
        <v>45</v>
      </c>
      <c r="F513" s="17" t="n">
        <v>2</v>
      </c>
      <c r="G513" s="17" t="n">
        <v>2</v>
      </c>
      <c r="H513" s="21" t="n">
        <v>674</v>
      </c>
      <c r="I513" s="21" t="n">
        <v>620.2</v>
      </c>
      <c r="J513" s="21" t="n">
        <v>591.1</v>
      </c>
      <c r="K513" s="26" t="n">
        <v>29</v>
      </c>
      <c r="L513" s="21" t="n">
        <f aca="false">'Приложение 2'!C513</f>
        <v>74629</v>
      </c>
      <c r="M513" s="21" t="n">
        <v>0</v>
      </c>
      <c r="N513" s="21" t="n">
        <v>8086</v>
      </c>
      <c r="O513" s="21" t="n">
        <v>0</v>
      </c>
      <c r="P513" s="21" t="n">
        <f aca="false">L513-N513</f>
        <v>66543</v>
      </c>
      <c r="Q513" s="21" t="n">
        <v>0</v>
      </c>
      <c r="R513" s="21" t="n">
        <f aca="false">L513/I513</f>
        <v>120.330538535956</v>
      </c>
      <c r="S513" s="21" t="n">
        <f aca="false">R513</f>
        <v>120.330538535956</v>
      </c>
      <c r="T513" s="42" t="n">
        <v>42735</v>
      </c>
      <c r="U513" s="77"/>
      <c r="V513" s="77"/>
    </row>
    <row r="514" s="60" customFormat="true" ht="14.35" hidden="false" customHeight="false" outlineLevel="0" collapsed="false">
      <c r="A514" s="38" t="s">
        <v>851</v>
      </c>
      <c r="B514" s="37" t="s">
        <v>852</v>
      </c>
      <c r="C514" s="17" t="n">
        <v>1968</v>
      </c>
      <c r="D514" s="17" t="n">
        <v>2007</v>
      </c>
      <c r="E514" s="40" t="s">
        <v>45</v>
      </c>
      <c r="F514" s="17" t="n">
        <v>2</v>
      </c>
      <c r="G514" s="17" t="n">
        <v>2</v>
      </c>
      <c r="H514" s="21" t="n">
        <v>681.4</v>
      </c>
      <c r="I514" s="21" t="n">
        <v>609.5</v>
      </c>
      <c r="J514" s="21" t="n">
        <v>609.5</v>
      </c>
      <c r="K514" s="26" t="n">
        <v>30</v>
      </c>
      <c r="L514" s="21" t="n">
        <f aca="false">'Приложение 2'!C514</f>
        <v>4610776</v>
      </c>
      <c r="M514" s="21" t="n">
        <v>0</v>
      </c>
      <c r="N514" s="21" t="n">
        <v>2747191.45</v>
      </c>
      <c r="O514" s="21" t="n">
        <v>0</v>
      </c>
      <c r="P514" s="21" t="n">
        <f aca="false">L514-N514</f>
        <v>1863584.55</v>
      </c>
      <c r="Q514" s="21" t="n">
        <v>0</v>
      </c>
      <c r="R514" s="21" t="n">
        <f aca="false">L514/I514</f>
        <v>7564.84987694832</v>
      </c>
      <c r="S514" s="21" t="n">
        <f aca="false">R514</f>
        <v>7564.84987694832</v>
      </c>
      <c r="T514" s="42" t="n">
        <v>42735</v>
      </c>
      <c r="U514" s="77"/>
      <c r="V514" s="77"/>
    </row>
    <row r="515" s="60" customFormat="true" ht="14.35" hidden="false" customHeight="false" outlineLevel="0" collapsed="false">
      <c r="A515" s="38" t="s">
        <v>853</v>
      </c>
      <c r="B515" s="37" t="s">
        <v>854</v>
      </c>
      <c r="C515" s="17" t="n">
        <v>1969</v>
      </c>
      <c r="D515" s="17" t="n">
        <v>2007</v>
      </c>
      <c r="E515" s="40" t="s">
        <v>45</v>
      </c>
      <c r="F515" s="17" t="n">
        <v>2</v>
      </c>
      <c r="G515" s="17" t="n">
        <v>2</v>
      </c>
      <c r="H515" s="21" t="n">
        <v>714.8</v>
      </c>
      <c r="I515" s="21" t="n">
        <v>642.2</v>
      </c>
      <c r="J515" s="21" t="n">
        <v>642.2</v>
      </c>
      <c r="K515" s="26" t="n">
        <v>31</v>
      </c>
      <c r="L515" s="21" t="n">
        <f aca="false">'Приложение 2'!C515</f>
        <v>1489084.35</v>
      </c>
      <c r="M515" s="21" t="n">
        <v>0</v>
      </c>
      <c r="N515" s="21" t="n">
        <v>691191.35</v>
      </c>
      <c r="O515" s="21" t="n">
        <v>0</v>
      </c>
      <c r="P515" s="21" t="n">
        <f aca="false">L515-N515</f>
        <v>797893</v>
      </c>
      <c r="Q515" s="21" t="n">
        <v>0</v>
      </c>
      <c r="R515" s="21" t="n">
        <f aca="false">L515/I515</f>
        <v>2318.72368421053</v>
      </c>
      <c r="S515" s="21" t="n">
        <f aca="false">R515</f>
        <v>2318.72368421053</v>
      </c>
      <c r="T515" s="42" t="n">
        <v>42735</v>
      </c>
      <c r="U515" s="77"/>
      <c r="V515" s="77"/>
    </row>
    <row r="516" s="60" customFormat="true" ht="14.35" hidden="false" customHeight="false" outlineLevel="0" collapsed="false">
      <c r="A516" s="38" t="s">
        <v>855</v>
      </c>
      <c r="B516" s="37" t="s">
        <v>856</v>
      </c>
      <c r="C516" s="17" t="n">
        <v>1983</v>
      </c>
      <c r="D516" s="17" t="n">
        <v>2013</v>
      </c>
      <c r="E516" s="40" t="s">
        <v>40</v>
      </c>
      <c r="F516" s="17" t="n">
        <v>2</v>
      </c>
      <c r="G516" s="17" t="n">
        <v>2</v>
      </c>
      <c r="H516" s="21" t="n">
        <v>802.9</v>
      </c>
      <c r="I516" s="21" t="n">
        <v>722.5</v>
      </c>
      <c r="J516" s="21" t="n">
        <v>722.5</v>
      </c>
      <c r="K516" s="26" t="n">
        <v>35</v>
      </c>
      <c r="L516" s="21" t="n">
        <f aca="false">'Приложение 2'!C516</f>
        <v>1322082.49</v>
      </c>
      <c r="M516" s="21" t="n">
        <v>0</v>
      </c>
      <c r="N516" s="21" t="n">
        <v>698143</v>
      </c>
      <c r="O516" s="21" t="n">
        <v>0</v>
      </c>
      <c r="P516" s="21" t="n">
        <f aca="false">L516-N516</f>
        <v>623939.49</v>
      </c>
      <c r="Q516" s="21" t="n">
        <v>0</v>
      </c>
      <c r="R516" s="21" t="n">
        <f aca="false">L516/I516</f>
        <v>1829.87195847751</v>
      </c>
      <c r="S516" s="21" t="n">
        <f aca="false">R516</f>
        <v>1829.87195847751</v>
      </c>
      <c r="T516" s="42" t="n">
        <v>42735</v>
      </c>
      <c r="U516" s="77"/>
      <c r="V516" s="77"/>
    </row>
    <row r="517" s="60" customFormat="true" ht="14.35" hidden="false" customHeight="false" outlineLevel="0" collapsed="false">
      <c r="A517" s="38" t="s">
        <v>857</v>
      </c>
      <c r="B517" s="37" t="s">
        <v>858</v>
      </c>
      <c r="C517" s="17" t="n">
        <v>1982</v>
      </c>
      <c r="D517" s="17" t="n">
        <v>2007</v>
      </c>
      <c r="E517" s="40" t="s">
        <v>40</v>
      </c>
      <c r="F517" s="17" t="n">
        <v>2</v>
      </c>
      <c r="G517" s="17" t="n">
        <v>2</v>
      </c>
      <c r="H517" s="21" t="n">
        <v>817.7</v>
      </c>
      <c r="I517" s="21" t="n">
        <v>737.3</v>
      </c>
      <c r="J517" s="21" t="n">
        <v>737.3</v>
      </c>
      <c r="K517" s="26" t="n">
        <v>36</v>
      </c>
      <c r="L517" s="21" t="n">
        <f aca="false">'Приложение 2'!C517</f>
        <v>1751766.73</v>
      </c>
      <c r="M517" s="21" t="n">
        <v>0</v>
      </c>
      <c r="N517" s="21" t="n">
        <v>812817.73</v>
      </c>
      <c r="O517" s="21" t="n">
        <v>0</v>
      </c>
      <c r="P517" s="21" t="n">
        <f aca="false">L517-N517</f>
        <v>938949</v>
      </c>
      <c r="Q517" s="21" t="n">
        <v>0</v>
      </c>
      <c r="R517" s="21" t="n">
        <f aca="false">L517/I517</f>
        <v>2375.92123965821</v>
      </c>
      <c r="S517" s="21" t="n">
        <f aca="false">R517</f>
        <v>2375.92123965821</v>
      </c>
      <c r="T517" s="42" t="n">
        <v>42735</v>
      </c>
      <c r="U517" s="77"/>
      <c r="V517" s="77"/>
    </row>
    <row r="518" s="60" customFormat="true" ht="14.35" hidden="false" customHeight="false" outlineLevel="0" collapsed="false">
      <c r="A518" s="38" t="s">
        <v>859</v>
      </c>
      <c r="B518" s="37" t="s">
        <v>860</v>
      </c>
      <c r="C518" s="17" t="n">
        <v>1971</v>
      </c>
      <c r="D518" s="17" t="n">
        <v>1971</v>
      </c>
      <c r="E518" s="40" t="s">
        <v>45</v>
      </c>
      <c r="F518" s="17" t="n">
        <v>3</v>
      </c>
      <c r="G518" s="17" t="n">
        <v>3</v>
      </c>
      <c r="H518" s="21" t="n">
        <v>1808.9</v>
      </c>
      <c r="I518" s="21" t="n">
        <v>1628.1</v>
      </c>
      <c r="J518" s="21" t="n">
        <v>1628.1</v>
      </c>
      <c r="K518" s="26" t="n">
        <v>79</v>
      </c>
      <c r="L518" s="21" t="n">
        <f aca="false">'Приложение 2'!C518</f>
        <v>1986863.76</v>
      </c>
      <c r="M518" s="21" t="n">
        <v>0</v>
      </c>
      <c r="N518" s="21" t="n">
        <v>345482.82</v>
      </c>
      <c r="O518" s="21" t="n">
        <v>0</v>
      </c>
      <c r="P518" s="21" t="n">
        <f aca="false">L518-N518</f>
        <v>1641380.94</v>
      </c>
      <c r="Q518" s="21" t="n">
        <v>0</v>
      </c>
      <c r="R518" s="21" t="n">
        <f aca="false">L518/I518</f>
        <v>1220.35732448867</v>
      </c>
      <c r="S518" s="21" t="n">
        <f aca="false">R518</f>
        <v>1220.35732448867</v>
      </c>
      <c r="T518" s="42" t="n">
        <v>42735</v>
      </c>
      <c r="U518" s="77"/>
      <c r="V518" s="77"/>
    </row>
    <row r="519" s="78" customFormat="true" ht="14.35" hidden="false" customHeight="false" outlineLevel="0" collapsed="false">
      <c r="A519" s="38" t="s">
        <v>162</v>
      </c>
      <c r="B519" s="37" t="s">
        <v>93</v>
      </c>
      <c r="C519" s="18" t="s">
        <v>31</v>
      </c>
      <c r="D519" s="18" t="s">
        <v>31</v>
      </c>
      <c r="E519" s="18" t="s">
        <v>31</v>
      </c>
      <c r="F519" s="18" t="s">
        <v>31</v>
      </c>
      <c r="G519" s="18" t="s">
        <v>31</v>
      </c>
      <c r="H519" s="21" t="n">
        <f aca="false">SUM(H520:H521)</f>
        <v>3826.1</v>
      </c>
      <c r="I519" s="21" t="n">
        <f aca="false">SUM(I520:I521)</f>
        <v>3303.7</v>
      </c>
      <c r="J519" s="21" t="n">
        <f aca="false">SUM(J520:J521)</f>
        <v>3303.7</v>
      </c>
      <c r="K519" s="26" t="n">
        <f aca="false">SUM(K520:K521)</f>
        <v>236</v>
      </c>
      <c r="L519" s="21" t="n">
        <f aca="false">SUM(L520:L521)</f>
        <v>4345599.59</v>
      </c>
      <c r="M519" s="21" t="n">
        <f aca="false">SUM(M520:M521)</f>
        <v>0</v>
      </c>
      <c r="N519" s="21" t="n">
        <f aca="false">SUM(N520:N521)</f>
        <v>2701940.47</v>
      </c>
      <c r="O519" s="21" t="n">
        <f aca="false">SUM(O520:O521)</f>
        <v>0</v>
      </c>
      <c r="P519" s="21" t="n">
        <f aca="false">SUM(P520:P521)</f>
        <v>1643659.12</v>
      </c>
      <c r="Q519" s="21" t="n">
        <f aca="false">SUM(Q520:Q521)</f>
        <v>0</v>
      </c>
      <c r="R519" s="21" t="s">
        <v>31</v>
      </c>
      <c r="S519" s="21" t="s">
        <v>31</v>
      </c>
      <c r="T519" s="17" t="s">
        <v>31</v>
      </c>
      <c r="U519" s="77"/>
      <c r="V519" s="77"/>
    </row>
    <row r="520" s="60" customFormat="true" ht="14.35" hidden="false" customHeight="false" outlineLevel="0" collapsed="false">
      <c r="A520" s="38" t="s">
        <v>265</v>
      </c>
      <c r="B520" s="37" t="s">
        <v>861</v>
      </c>
      <c r="C520" s="17" t="n">
        <v>1974</v>
      </c>
      <c r="D520" s="17" t="n">
        <v>2007</v>
      </c>
      <c r="E520" s="40" t="s">
        <v>45</v>
      </c>
      <c r="F520" s="17" t="n">
        <v>3</v>
      </c>
      <c r="G520" s="17" t="n">
        <v>3</v>
      </c>
      <c r="H520" s="21" t="n">
        <v>1644.2</v>
      </c>
      <c r="I520" s="21" t="n">
        <v>1644.2</v>
      </c>
      <c r="J520" s="21" t="n">
        <v>1644.2</v>
      </c>
      <c r="K520" s="26" t="n">
        <v>125</v>
      </c>
      <c r="L520" s="21" t="n">
        <f aca="false">'Приложение 2'!C520</f>
        <v>2483893.32</v>
      </c>
      <c r="M520" s="21" t="n">
        <v>0</v>
      </c>
      <c r="N520" s="21" t="n">
        <v>1798770.07</v>
      </c>
      <c r="O520" s="21" t="n">
        <v>0</v>
      </c>
      <c r="P520" s="21" t="n">
        <f aca="false">L520-N520</f>
        <v>685123.25</v>
      </c>
      <c r="Q520" s="21" t="n">
        <v>0</v>
      </c>
      <c r="R520" s="21" t="n">
        <f aca="false">L520/I520</f>
        <v>1510.70023111544</v>
      </c>
      <c r="S520" s="21" t="n">
        <f aca="false">R520</f>
        <v>1510.70023111544</v>
      </c>
      <c r="T520" s="42" t="n">
        <v>42735</v>
      </c>
      <c r="U520" s="77"/>
      <c r="V520" s="77"/>
    </row>
    <row r="521" s="60" customFormat="true" ht="14.35" hidden="false" customHeight="false" outlineLevel="0" collapsed="false">
      <c r="A521" s="38" t="s">
        <v>398</v>
      </c>
      <c r="B521" s="37" t="s">
        <v>862</v>
      </c>
      <c r="C521" s="17" t="n">
        <v>1978</v>
      </c>
      <c r="D521" s="17" t="n">
        <v>2007</v>
      </c>
      <c r="E521" s="40" t="s">
        <v>45</v>
      </c>
      <c r="F521" s="17" t="n">
        <v>4</v>
      </c>
      <c r="G521" s="17" t="n">
        <v>3</v>
      </c>
      <c r="H521" s="21" t="n">
        <v>2181.9</v>
      </c>
      <c r="I521" s="21" t="n">
        <v>1659.5</v>
      </c>
      <c r="J521" s="21" t="n">
        <v>1659.5</v>
      </c>
      <c r="K521" s="26" t="n">
        <v>111</v>
      </c>
      <c r="L521" s="21" t="n">
        <f aca="false">'Приложение 2'!C521</f>
        <v>1861706.27</v>
      </c>
      <c r="M521" s="21" t="n">
        <v>0</v>
      </c>
      <c r="N521" s="21" t="n">
        <v>903170.4</v>
      </c>
      <c r="O521" s="21" t="n">
        <v>0</v>
      </c>
      <c r="P521" s="21" t="n">
        <f aca="false">L521-N521</f>
        <v>958535.87</v>
      </c>
      <c r="Q521" s="21" t="n">
        <v>0</v>
      </c>
      <c r="R521" s="21" t="n">
        <f aca="false">L521/I521</f>
        <v>1121.84770714071</v>
      </c>
      <c r="S521" s="21" t="n">
        <f aca="false">R521</f>
        <v>1121.84770714071</v>
      </c>
      <c r="T521" s="42" t="n">
        <v>42735</v>
      </c>
      <c r="U521" s="77"/>
      <c r="V521" s="77"/>
    </row>
    <row r="522" s="78" customFormat="true" ht="14.35" hidden="false" customHeight="false" outlineLevel="0" collapsed="false">
      <c r="A522" s="38" t="s">
        <v>164</v>
      </c>
      <c r="B522" s="37" t="s">
        <v>97</v>
      </c>
      <c r="C522" s="18" t="s">
        <v>31</v>
      </c>
      <c r="D522" s="18" t="s">
        <v>31</v>
      </c>
      <c r="E522" s="18" t="s">
        <v>31</v>
      </c>
      <c r="F522" s="18" t="s">
        <v>31</v>
      </c>
      <c r="G522" s="18" t="s">
        <v>31</v>
      </c>
      <c r="H522" s="21" t="n">
        <f aca="false">SUM(H523:H529)</f>
        <v>14640.97</v>
      </c>
      <c r="I522" s="21" t="n">
        <f aca="false">SUM(I523:I529)</f>
        <v>13230</v>
      </c>
      <c r="J522" s="21" t="n">
        <f aca="false">SUM(J523:J529)</f>
        <v>12650</v>
      </c>
      <c r="K522" s="26" t="n">
        <f aca="false">SUM(K523:K529)</f>
        <v>612</v>
      </c>
      <c r="L522" s="21" t="n">
        <f aca="false">SUM(L523:L529)</f>
        <v>10629774.66</v>
      </c>
      <c r="M522" s="21" t="n">
        <f aca="false">SUM(M523:M529)</f>
        <v>0</v>
      </c>
      <c r="N522" s="21" t="n">
        <f aca="false">SUM(N523:N529)</f>
        <v>4880703.16</v>
      </c>
      <c r="O522" s="21" t="n">
        <f aca="false">SUM(O523:O529)</f>
        <v>0</v>
      </c>
      <c r="P522" s="21" t="n">
        <f aca="false">SUM(P523:P529)</f>
        <v>5749071.5</v>
      </c>
      <c r="Q522" s="21" t="n">
        <f aca="false">SUM(Q523:Q529)</f>
        <v>0</v>
      </c>
      <c r="R522" s="21" t="s">
        <v>31</v>
      </c>
      <c r="S522" s="21" t="s">
        <v>31</v>
      </c>
      <c r="T522" s="17" t="s">
        <v>31</v>
      </c>
      <c r="U522" s="77"/>
      <c r="V522" s="77"/>
    </row>
    <row r="523" s="78" customFormat="true" ht="14.35" hidden="false" customHeight="false" outlineLevel="0" collapsed="false">
      <c r="A523" s="36" t="s">
        <v>863</v>
      </c>
      <c r="B523" s="46" t="s">
        <v>864</v>
      </c>
      <c r="C523" s="47" t="n">
        <v>1990</v>
      </c>
      <c r="D523" s="47" t="n">
        <v>2007</v>
      </c>
      <c r="E523" s="48" t="s">
        <v>375</v>
      </c>
      <c r="F523" s="47" t="n">
        <v>4</v>
      </c>
      <c r="G523" s="47" t="n">
        <v>4</v>
      </c>
      <c r="H523" s="49" t="n">
        <v>3082.5</v>
      </c>
      <c r="I523" s="49" t="n">
        <v>2770.2</v>
      </c>
      <c r="J523" s="49" t="n">
        <v>2770.2</v>
      </c>
      <c r="K523" s="47" t="n">
        <v>135</v>
      </c>
      <c r="L523" s="49" t="n">
        <f aca="false">'Приложение 2'!C523</f>
        <v>1964486</v>
      </c>
      <c r="M523" s="49" t="n">
        <v>0</v>
      </c>
      <c r="N523" s="49" t="n">
        <v>1419272.49</v>
      </c>
      <c r="O523" s="49" t="n">
        <v>0</v>
      </c>
      <c r="P523" s="49" t="n">
        <f aca="false">L523-N523</f>
        <v>545213.51</v>
      </c>
      <c r="Q523" s="49" t="n">
        <v>0</v>
      </c>
      <c r="R523" s="49" t="n">
        <f aca="false">L523/I523</f>
        <v>709.149519890261</v>
      </c>
      <c r="S523" s="49" t="n">
        <f aca="false">R523</f>
        <v>709.149519890261</v>
      </c>
      <c r="T523" s="51" t="n">
        <v>42735</v>
      </c>
      <c r="U523" s="77"/>
      <c r="V523" s="77"/>
    </row>
    <row r="524" s="78" customFormat="true" ht="14.35" hidden="false" customHeight="false" outlineLevel="0" collapsed="false">
      <c r="A524" s="36" t="s">
        <v>865</v>
      </c>
      <c r="B524" s="46" t="s">
        <v>866</v>
      </c>
      <c r="C524" s="47" t="n">
        <v>1971</v>
      </c>
      <c r="D524" s="47" t="n">
        <v>1971</v>
      </c>
      <c r="E524" s="48" t="s">
        <v>45</v>
      </c>
      <c r="F524" s="47" t="n">
        <v>3</v>
      </c>
      <c r="G524" s="47" t="n">
        <v>2</v>
      </c>
      <c r="H524" s="49" t="n">
        <v>1191.1</v>
      </c>
      <c r="I524" s="49" t="n">
        <v>1069.7</v>
      </c>
      <c r="J524" s="49" t="n">
        <v>1069.7</v>
      </c>
      <c r="K524" s="47" t="n">
        <v>82</v>
      </c>
      <c r="L524" s="49" t="n">
        <f aca="false">'Приложение 2'!C524</f>
        <v>1864536.51</v>
      </c>
      <c r="M524" s="49" t="n">
        <v>0</v>
      </c>
      <c r="N524" s="49" t="n">
        <v>294205.95</v>
      </c>
      <c r="O524" s="49" t="n">
        <v>0</v>
      </c>
      <c r="P524" s="49" t="n">
        <f aca="false">L524-N524</f>
        <v>1570330.56</v>
      </c>
      <c r="Q524" s="49" t="n">
        <v>0</v>
      </c>
      <c r="R524" s="49" t="n">
        <f aca="false">L524/I524</f>
        <v>1743.04619052071</v>
      </c>
      <c r="S524" s="49" t="n">
        <f aca="false">R524</f>
        <v>1743.04619052071</v>
      </c>
      <c r="T524" s="51" t="n">
        <v>42735</v>
      </c>
      <c r="U524" s="77"/>
      <c r="V524" s="77"/>
    </row>
    <row r="525" s="78" customFormat="true" ht="14.35" hidden="false" customHeight="false" outlineLevel="0" collapsed="false">
      <c r="A525" s="36" t="s">
        <v>867</v>
      </c>
      <c r="B525" s="46" t="s">
        <v>868</v>
      </c>
      <c r="C525" s="47" t="n">
        <v>1987</v>
      </c>
      <c r="D525" s="47" t="n">
        <v>2007</v>
      </c>
      <c r="E525" s="48" t="s">
        <v>45</v>
      </c>
      <c r="F525" s="47" t="n">
        <v>4</v>
      </c>
      <c r="G525" s="47" t="n">
        <v>4</v>
      </c>
      <c r="H525" s="49" t="n">
        <v>3114.1</v>
      </c>
      <c r="I525" s="49" t="n">
        <v>2798.8</v>
      </c>
      <c r="J525" s="49" t="n">
        <v>2798.8</v>
      </c>
      <c r="K525" s="47" t="n">
        <v>136</v>
      </c>
      <c r="L525" s="49" t="n">
        <f aca="false">'Приложение 2'!C525</f>
        <v>2122054</v>
      </c>
      <c r="M525" s="49" t="n">
        <v>0</v>
      </c>
      <c r="N525" s="49" t="n">
        <v>886926</v>
      </c>
      <c r="O525" s="49" t="n">
        <v>0</v>
      </c>
      <c r="P525" s="49" t="n">
        <f aca="false">L525-N525</f>
        <v>1235128</v>
      </c>
      <c r="Q525" s="49" t="n">
        <v>0</v>
      </c>
      <c r="R525" s="49" t="n">
        <f aca="false">L525/I525</f>
        <v>758.201372016579</v>
      </c>
      <c r="S525" s="49" t="n">
        <f aca="false">R525</f>
        <v>758.201372016579</v>
      </c>
      <c r="T525" s="51" t="n">
        <v>42735</v>
      </c>
      <c r="U525" s="77"/>
      <c r="V525" s="77"/>
    </row>
    <row r="526" s="78" customFormat="true" ht="14.35" hidden="false" customHeight="false" outlineLevel="0" collapsed="false">
      <c r="A526" s="36" t="s">
        <v>869</v>
      </c>
      <c r="B526" s="46" t="s">
        <v>870</v>
      </c>
      <c r="C526" s="47" t="n">
        <v>1990</v>
      </c>
      <c r="D526" s="47" t="n">
        <v>1990</v>
      </c>
      <c r="E526" s="48" t="s">
        <v>45</v>
      </c>
      <c r="F526" s="47" t="n">
        <v>4</v>
      </c>
      <c r="G526" s="47" t="n">
        <v>2</v>
      </c>
      <c r="H526" s="49" t="n">
        <v>1904.67</v>
      </c>
      <c r="I526" s="49" t="n">
        <v>1712.5</v>
      </c>
      <c r="J526" s="49" t="n">
        <v>1712.5</v>
      </c>
      <c r="K526" s="47" t="n">
        <v>65</v>
      </c>
      <c r="L526" s="49" t="n">
        <f aca="false">'Приложение 2'!C526</f>
        <v>1447200.51</v>
      </c>
      <c r="M526" s="49" t="n">
        <v>0</v>
      </c>
      <c r="N526" s="49" t="n">
        <v>691534.51</v>
      </c>
      <c r="O526" s="49" t="n">
        <v>0</v>
      </c>
      <c r="P526" s="49" t="n">
        <f aca="false">L526-N526</f>
        <v>755666</v>
      </c>
      <c r="Q526" s="49" t="n">
        <v>0</v>
      </c>
      <c r="R526" s="49" t="n">
        <f aca="false">L526/I526</f>
        <v>845.080589781022</v>
      </c>
      <c r="S526" s="49" t="n">
        <f aca="false">R526</f>
        <v>845.080589781022</v>
      </c>
      <c r="T526" s="51" t="n">
        <v>42735</v>
      </c>
      <c r="U526" s="77"/>
      <c r="V526" s="77"/>
    </row>
    <row r="527" s="80" customFormat="true" ht="14.35" hidden="false" customHeight="false" outlineLevel="0" collapsed="false">
      <c r="A527" s="36" t="s">
        <v>871</v>
      </c>
      <c r="B527" s="46" t="s">
        <v>872</v>
      </c>
      <c r="C527" s="47" t="n">
        <v>1991</v>
      </c>
      <c r="D527" s="47" t="n">
        <v>1991</v>
      </c>
      <c r="E527" s="48" t="s">
        <v>45</v>
      </c>
      <c r="F527" s="47" t="n">
        <v>4</v>
      </c>
      <c r="G527" s="47" t="n">
        <v>2</v>
      </c>
      <c r="H527" s="49" t="n">
        <v>1867.4</v>
      </c>
      <c r="I527" s="49" t="n">
        <v>1679.3</v>
      </c>
      <c r="J527" s="49" t="n">
        <v>1679.3</v>
      </c>
      <c r="K527" s="47" t="n">
        <v>67</v>
      </c>
      <c r="L527" s="49" t="n">
        <f aca="false">'Приложение 2'!C527</f>
        <v>1447200.51</v>
      </c>
      <c r="M527" s="49" t="n">
        <v>0</v>
      </c>
      <c r="N527" s="49" t="n">
        <v>698982.51</v>
      </c>
      <c r="O527" s="49" t="n">
        <v>0</v>
      </c>
      <c r="P527" s="49" t="n">
        <f aca="false">L527-N527</f>
        <v>748218</v>
      </c>
      <c r="Q527" s="49" t="n">
        <v>0</v>
      </c>
      <c r="R527" s="49" t="n">
        <f aca="false">L527/I527</f>
        <v>861.787953313881</v>
      </c>
      <c r="S527" s="49" t="n">
        <f aca="false">R527</f>
        <v>861.787953313881</v>
      </c>
      <c r="T527" s="51" t="n">
        <v>42735</v>
      </c>
      <c r="U527" s="77"/>
      <c r="V527" s="77"/>
    </row>
    <row r="528" s="80" customFormat="true" ht="14.35" hidden="false" customHeight="false" outlineLevel="0" collapsed="false">
      <c r="A528" s="36" t="s">
        <v>873</v>
      </c>
      <c r="B528" s="46" t="s">
        <v>874</v>
      </c>
      <c r="C528" s="47" t="n">
        <v>1969</v>
      </c>
      <c r="D528" s="47" t="n">
        <v>2010</v>
      </c>
      <c r="E528" s="48" t="s">
        <v>45</v>
      </c>
      <c r="F528" s="47" t="n">
        <v>3</v>
      </c>
      <c r="G528" s="47" t="n">
        <v>3</v>
      </c>
      <c r="H528" s="49" t="n">
        <v>1623.7</v>
      </c>
      <c r="I528" s="49" t="n">
        <v>1492.1</v>
      </c>
      <c r="J528" s="49" t="n">
        <v>912.1</v>
      </c>
      <c r="K528" s="47" t="n">
        <v>44</v>
      </c>
      <c r="L528" s="49" t="n">
        <f aca="false">'Приложение 2'!C528</f>
        <v>366870.75</v>
      </c>
      <c r="M528" s="49" t="n">
        <v>0</v>
      </c>
      <c r="N528" s="49" t="n">
        <v>201349.32</v>
      </c>
      <c r="O528" s="49" t="n">
        <v>0</v>
      </c>
      <c r="P528" s="49" t="n">
        <f aca="false">L528-N528</f>
        <v>165521.43</v>
      </c>
      <c r="Q528" s="49" t="n">
        <v>0</v>
      </c>
      <c r="R528" s="49" t="n">
        <f aca="false">L528/I528</f>
        <v>245.875444005094</v>
      </c>
      <c r="S528" s="49" t="n">
        <f aca="false">R528</f>
        <v>245.875444005094</v>
      </c>
      <c r="T528" s="51" t="n">
        <v>42735</v>
      </c>
      <c r="U528" s="77"/>
      <c r="V528" s="77"/>
    </row>
    <row r="529" s="80" customFormat="true" ht="14.35" hidden="false" customHeight="false" outlineLevel="0" collapsed="false">
      <c r="A529" s="36" t="s">
        <v>875</v>
      </c>
      <c r="B529" s="46" t="s">
        <v>876</v>
      </c>
      <c r="C529" s="47" t="n">
        <v>1989</v>
      </c>
      <c r="D529" s="47" t="n">
        <v>1989</v>
      </c>
      <c r="E529" s="48" t="s">
        <v>45</v>
      </c>
      <c r="F529" s="47" t="n">
        <v>4</v>
      </c>
      <c r="G529" s="47" t="n">
        <v>2</v>
      </c>
      <c r="H529" s="49" t="n">
        <v>1857.5</v>
      </c>
      <c r="I529" s="49" t="n">
        <v>1707.4</v>
      </c>
      <c r="J529" s="49" t="n">
        <v>1707.4</v>
      </c>
      <c r="K529" s="47" t="n">
        <v>83</v>
      </c>
      <c r="L529" s="49" t="n">
        <f aca="false">'Приложение 2'!C529</f>
        <v>1417426.38</v>
      </c>
      <c r="M529" s="49" t="n">
        <v>0</v>
      </c>
      <c r="N529" s="49" t="n">
        <v>688432.38</v>
      </c>
      <c r="O529" s="49" t="n">
        <v>0</v>
      </c>
      <c r="P529" s="49" t="n">
        <f aca="false">L529-N529</f>
        <v>728994</v>
      </c>
      <c r="Q529" s="49" t="n">
        <v>0</v>
      </c>
      <c r="R529" s="49" t="n">
        <f aca="false">L529/I529</f>
        <v>830.166557338643</v>
      </c>
      <c r="S529" s="49" t="n">
        <f aca="false">R529</f>
        <v>830.166557338643</v>
      </c>
      <c r="T529" s="51" t="n">
        <v>42735</v>
      </c>
      <c r="U529" s="77"/>
      <c r="V529" s="77"/>
    </row>
    <row r="530" s="78" customFormat="true" ht="14.35" hidden="false" customHeight="false" outlineLevel="0" collapsed="false">
      <c r="A530" s="38" t="s">
        <v>166</v>
      </c>
      <c r="B530" s="37" t="s">
        <v>101</v>
      </c>
      <c r="C530" s="18" t="s">
        <v>31</v>
      </c>
      <c r="D530" s="18" t="s">
        <v>31</v>
      </c>
      <c r="E530" s="18" t="s">
        <v>31</v>
      </c>
      <c r="F530" s="18" t="s">
        <v>31</v>
      </c>
      <c r="G530" s="18" t="s">
        <v>31</v>
      </c>
      <c r="H530" s="21" t="n">
        <f aca="false">SUM(H531:H534)</f>
        <v>4407.6</v>
      </c>
      <c r="I530" s="21" t="n">
        <f aca="false">SUM(I531:I534)</f>
        <v>4034.4</v>
      </c>
      <c r="J530" s="21" t="n">
        <f aca="false">SUM(J531:J534)</f>
        <v>4034.4</v>
      </c>
      <c r="K530" s="26" t="n">
        <f aca="false">SUM(K531:K534)</f>
        <v>249</v>
      </c>
      <c r="L530" s="21" t="n">
        <f aca="false">SUM(L531:L534)</f>
        <v>4797518.53</v>
      </c>
      <c r="M530" s="21" t="n">
        <f aca="false">SUM(M531:M534)</f>
        <v>0</v>
      </c>
      <c r="N530" s="21" t="n">
        <f aca="false">SUM(N531:N534)</f>
        <v>1949302</v>
      </c>
      <c r="O530" s="21" t="n">
        <f aca="false">SUM(O531:O534)</f>
        <v>0</v>
      </c>
      <c r="P530" s="21" t="n">
        <f aca="false">SUM(P531:P534)</f>
        <v>2848216.53</v>
      </c>
      <c r="Q530" s="21" t="n">
        <f aca="false">SUM(Q531:Q534)</f>
        <v>0</v>
      </c>
      <c r="R530" s="21" t="s">
        <v>31</v>
      </c>
      <c r="S530" s="21" t="s">
        <v>31</v>
      </c>
      <c r="T530" s="17" t="s">
        <v>31</v>
      </c>
      <c r="U530" s="77"/>
      <c r="V530" s="77"/>
    </row>
    <row r="531" s="60" customFormat="true" ht="14.35" hidden="false" customHeight="false" outlineLevel="0" collapsed="false">
      <c r="A531" s="38" t="s">
        <v>877</v>
      </c>
      <c r="B531" s="39" t="s">
        <v>105</v>
      </c>
      <c r="C531" s="17" t="n">
        <v>1964</v>
      </c>
      <c r="D531" s="17" t="n">
        <v>2007</v>
      </c>
      <c r="E531" s="40" t="s">
        <v>45</v>
      </c>
      <c r="F531" s="17" t="n">
        <v>2</v>
      </c>
      <c r="G531" s="17" t="n">
        <v>2</v>
      </c>
      <c r="H531" s="21" t="n">
        <v>673.7</v>
      </c>
      <c r="I531" s="21" t="n">
        <v>621.8</v>
      </c>
      <c r="J531" s="21" t="n">
        <v>621.8</v>
      </c>
      <c r="K531" s="26" t="n">
        <v>48</v>
      </c>
      <c r="L531" s="21" t="n">
        <f aca="false">'Приложение 2'!C531</f>
        <v>2367920.02</v>
      </c>
      <c r="M531" s="21" t="n">
        <v>0</v>
      </c>
      <c r="N531" s="21" t="n">
        <v>748011</v>
      </c>
      <c r="O531" s="21" t="n">
        <v>0</v>
      </c>
      <c r="P531" s="21" t="n">
        <f aca="false">L531-N531</f>
        <v>1619909.02</v>
      </c>
      <c r="Q531" s="21" t="n">
        <v>0</v>
      </c>
      <c r="R531" s="21" t="n">
        <f aca="false">L531/I531</f>
        <v>3808.16986169186</v>
      </c>
      <c r="S531" s="21" t="n">
        <f aca="false">R531</f>
        <v>3808.16986169186</v>
      </c>
      <c r="T531" s="42" t="n">
        <v>42735</v>
      </c>
      <c r="U531" s="77"/>
      <c r="V531" s="77"/>
    </row>
    <row r="532" s="60" customFormat="true" ht="14.35" hidden="false" customHeight="false" outlineLevel="0" collapsed="false">
      <c r="A532" s="38" t="s">
        <v>878</v>
      </c>
      <c r="B532" s="39" t="s">
        <v>879</v>
      </c>
      <c r="C532" s="17" t="n">
        <v>1960</v>
      </c>
      <c r="D532" s="17" t="n">
        <v>2010</v>
      </c>
      <c r="E532" s="40" t="s">
        <v>45</v>
      </c>
      <c r="F532" s="17" t="n">
        <v>2</v>
      </c>
      <c r="G532" s="17" t="n">
        <v>2</v>
      </c>
      <c r="H532" s="21" t="n">
        <v>697.1</v>
      </c>
      <c r="I532" s="21" t="n">
        <v>641.8</v>
      </c>
      <c r="J532" s="21" t="n">
        <v>641.8</v>
      </c>
      <c r="K532" s="26" t="n">
        <v>48</v>
      </c>
      <c r="L532" s="21" t="n">
        <f aca="false">'Приложение 2'!C532</f>
        <v>48319.62</v>
      </c>
      <c r="M532" s="21" t="n">
        <v>0</v>
      </c>
      <c r="N532" s="21" t="n">
        <v>0</v>
      </c>
      <c r="O532" s="21" t="n">
        <v>0</v>
      </c>
      <c r="P532" s="21" t="n">
        <f aca="false">L532-N532</f>
        <v>48319.62</v>
      </c>
      <c r="Q532" s="21" t="n">
        <v>0</v>
      </c>
      <c r="R532" s="21" t="n">
        <f aca="false">L532/I532</f>
        <v>75.2876597070739</v>
      </c>
      <c r="S532" s="21" t="n">
        <f aca="false">R532</f>
        <v>75.2876597070739</v>
      </c>
      <c r="T532" s="42" t="n">
        <v>42735</v>
      </c>
      <c r="U532" s="77"/>
      <c r="V532" s="77"/>
    </row>
    <row r="533" s="60" customFormat="true" ht="14.35" hidden="false" customHeight="false" outlineLevel="0" collapsed="false">
      <c r="A533" s="38" t="s">
        <v>880</v>
      </c>
      <c r="B533" s="39" t="s">
        <v>881</v>
      </c>
      <c r="C533" s="17" t="n">
        <v>1977</v>
      </c>
      <c r="D533" s="17" t="n">
        <v>2010</v>
      </c>
      <c r="E533" s="40" t="s">
        <v>45</v>
      </c>
      <c r="F533" s="17" t="n">
        <v>3</v>
      </c>
      <c r="G533" s="17" t="n">
        <v>2</v>
      </c>
      <c r="H533" s="21" t="n">
        <v>1217.8</v>
      </c>
      <c r="I533" s="21" t="n">
        <v>1117.7</v>
      </c>
      <c r="J533" s="21" t="n">
        <v>1117.7</v>
      </c>
      <c r="K533" s="26" t="n">
        <v>72</v>
      </c>
      <c r="L533" s="21" t="n">
        <f aca="false">'Приложение 2'!C533</f>
        <v>890780.89</v>
      </c>
      <c r="M533" s="21" t="n">
        <v>0</v>
      </c>
      <c r="N533" s="21" t="n">
        <v>671665</v>
      </c>
      <c r="O533" s="21" t="n">
        <v>0</v>
      </c>
      <c r="P533" s="21" t="n">
        <f aca="false">L533-N533</f>
        <v>219115.89</v>
      </c>
      <c r="Q533" s="21" t="n">
        <v>0</v>
      </c>
      <c r="R533" s="21" t="n">
        <f aca="false">L533/I533</f>
        <v>796.976728997048</v>
      </c>
      <c r="S533" s="21" t="n">
        <f aca="false">R533</f>
        <v>796.976728997048</v>
      </c>
      <c r="T533" s="42" t="n">
        <v>42735</v>
      </c>
      <c r="U533" s="77"/>
      <c r="V533" s="77"/>
    </row>
    <row r="534" s="60" customFormat="true" ht="14.35" hidden="false" customHeight="false" outlineLevel="0" collapsed="false">
      <c r="A534" s="38" t="s">
        <v>882</v>
      </c>
      <c r="B534" s="39" t="s">
        <v>883</v>
      </c>
      <c r="C534" s="17" t="n">
        <v>1986</v>
      </c>
      <c r="D534" s="17" t="n">
        <v>2007</v>
      </c>
      <c r="E534" s="40" t="s">
        <v>45</v>
      </c>
      <c r="F534" s="17" t="n">
        <v>4</v>
      </c>
      <c r="G534" s="17" t="n">
        <v>2</v>
      </c>
      <c r="H534" s="21" t="n">
        <v>1819</v>
      </c>
      <c r="I534" s="21" t="n">
        <v>1653.1</v>
      </c>
      <c r="J534" s="21" t="n">
        <v>1653.1</v>
      </c>
      <c r="K534" s="26" t="n">
        <v>81</v>
      </c>
      <c r="L534" s="21" t="n">
        <f aca="false">'Приложение 2'!C534</f>
        <v>1490498</v>
      </c>
      <c r="M534" s="21" t="n">
        <v>0</v>
      </c>
      <c r="N534" s="21" t="n">
        <v>529626</v>
      </c>
      <c r="O534" s="21" t="n">
        <v>0</v>
      </c>
      <c r="P534" s="21" t="n">
        <f aca="false">L534-N534</f>
        <v>960872</v>
      </c>
      <c r="Q534" s="21" t="n">
        <v>0</v>
      </c>
      <c r="R534" s="21" t="n">
        <f aca="false">L534/I534</f>
        <v>901.638134414131</v>
      </c>
      <c r="S534" s="21" t="n">
        <f aca="false">R534</f>
        <v>901.638134414131</v>
      </c>
      <c r="T534" s="42" t="n">
        <v>42735</v>
      </c>
      <c r="U534" s="77"/>
      <c r="V534" s="77"/>
    </row>
    <row r="535" s="9" customFormat="true" ht="14.35" hidden="false" customHeight="false" outlineLevel="0" collapsed="false">
      <c r="A535" s="38" t="s">
        <v>168</v>
      </c>
      <c r="B535" s="37" t="s">
        <v>107</v>
      </c>
      <c r="C535" s="18" t="s">
        <v>31</v>
      </c>
      <c r="D535" s="18" t="s">
        <v>31</v>
      </c>
      <c r="E535" s="18" t="s">
        <v>31</v>
      </c>
      <c r="F535" s="18" t="s">
        <v>31</v>
      </c>
      <c r="G535" s="18" t="s">
        <v>31</v>
      </c>
      <c r="H535" s="21" t="n">
        <f aca="false">SUM(H536:H536)</f>
        <v>690.4</v>
      </c>
      <c r="I535" s="21" t="n">
        <f aca="false">SUM(I536:I536)</f>
        <v>634</v>
      </c>
      <c r="J535" s="21" t="n">
        <f aca="false">SUM(J536:J536)</f>
        <v>634</v>
      </c>
      <c r="K535" s="26" t="n">
        <f aca="false">SUM(K536:K536)</f>
        <v>40</v>
      </c>
      <c r="L535" s="21" t="n">
        <f aca="false">SUM(L536:L536)</f>
        <v>2867766.9</v>
      </c>
      <c r="M535" s="21" t="n">
        <f aca="false">SUM(M536:M536)</f>
        <v>0</v>
      </c>
      <c r="N535" s="21" t="n">
        <f aca="false">SUM(N536:N536)</f>
        <v>1356781</v>
      </c>
      <c r="O535" s="21" t="n">
        <f aca="false">SUM(O536:O536)</f>
        <v>0</v>
      </c>
      <c r="P535" s="21" t="n">
        <f aca="false">SUM(P536:P536)</f>
        <v>1510985.9</v>
      </c>
      <c r="Q535" s="21" t="n">
        <f aca="false">SUM(Q536:Q536)</f>
        <v>0</v>
      </c>
      <c r="R535" s="21" t="s">
        <v>31</v>
      </c>
      <c r="S535" s="21" t="s">
        <v>31</v>
      </c>
      <c r="T535" s="17" t="s">
        <v>31</v>
      </c>
      <c r="U535" s="77"/>
      <c r="V535" s="77"/>
    </row>
    <row r="536" s="9" customFormat="true" ht="14.35" hidden="false" customHeight="false" outlineLevel="0" collapsed="false">
      <c r="A536" s="36" t="s">
        <v>884</v>
      </c>
      <c r="B536" s="39" t="s">
        <v>885</v>
      </c>
      <c r="C536" s="17" t="n">
        <v>1971</v>
      </c>
      <c r="D536" s="17" t="n">
        <v>2010</v>
      </c>
      <c r="E536" s="40" t="s">
        <v>886</v>
      </c>
      <c r="F536" s="17" t="n">
        <v>2</v>
      </c>
      <c r="G536" s="17" t="n">
        <v>2</v>
      </c>
      <c r="H536" s="21" t="n">
        <v>690.4</v>
      </c>
      <c r="I536" s="21" t="n">
        <v>634</v>
      </c>
      <c r="J536" s="21" t="n">
        <v>634</v>
      </c>
      <c r="K536" s="26" t="n">
        <v>40</v>
      </c>
      <c r="L536" s="21" t="n">
        <f aca="false">'Приложение 2'!C536</f>
        <v>2867766.9</v>
      </c>
      <c r="M536" s="21" t="n">
        <v>0</v>
      </c>
      <c r="N536" s="89" t="n">
        <v>1356781</v>
      </c>
      <c r="O536" s="89" t="n">
        <v>0</v>
      </c>
      <c r="P536" s="89" t="n">
        <f aca="false">L536-N536</f>
        <v>1510985.9</v>
      </c>
      <c r="Q536" s="31" t="n">
        <v>0</v>
      </c>
      <c r="R536" s="21" t="n">
        <v>2891.32</v>
      </c>
      <c r="S536" s="21" t="n">
        <f aca="false">R536</f>
        <v>2891.32</v>
      </c>
      <c r="T536" s="42" t="n">
        <v>42735</v>
      </c>
      <c r="U536" s="77"/>
      <c r="V536" s="77"/>
    </row>
    <row r="537" s="78" customFormat="true" ht="14.35" hidden="false" customHeight="false" outlineLevel="0" collapsed="false">
      <c r="A537" s="38" t="s">
        <v>170</v>
      </c>
      <c r="B537" s="37" t="s">
        <v>111</v>
      </c>
      <c r="C537" s="18" t="s">
        <v>31</v>
      </c>
      <c r="D537" s="18" t="s">
        <v>31</v>
      </c>
      <c r="E537" s="18" t="s">
        <v>31</v>
      </c>
      <c r="F537" s="18" t="s">
        <v>31</v>
      </c>
      <c r="G537" s="18" t="s">
        <v>31</v>
      </c>
      <c r="H537" s="21" t="n">
        <v>0</v>
      </c>
      <c r="I537" s="21" t="n">
        <v>0</v>
      </c>
      <c r="J537" s="21" t="n">
        <v>0</v>
      </c>
      <c r="K537" s="26" t="n">
        <v>0</v>
      </c>
      <c r="L537" s="21" t="n">
        <v>0</v>
      </c>
      <c r="M537" s="21" t="n">
        <v>0</v>
      </c>
      <c r="N537" s="21" t="n">
        <v>0</v>
      </c>
      <c r="O537" s="21" t="n">
        <v>0</v>
      </c>
      <c r="P537" s="21" t="n">
        <v>0</v>
      </c>
      <c r="Q537" s="21" t="n">
        <v>0</v>
      </c>
      <c r="R537" s="21" t="s">
        <v>31</v>
      </c>
      <c r="S537" s="21" t="s">
        <v>31</v>
      </c>
      <c r="T537" s="17" t="s">
        <v>31</v>
      </c>
      <c r="U537" s="77"/>
      <c r="V537" s="77"/>
    </row>
    <row r="538" s="78" customFormat="true" ht="14.35" hidden="false" customHeight="false" outlineLevel="0" collapsed="false">
      <c r="A538" s="38" t="s">
        <v>172</v>
      </c>
      <c r="B538" s="37" t="s">
        <v>115</v>
      </c>
      <c r="C538" s="18" t="s">
        <v>31</v>
      </c>
      <c r="D538" s="18" t="s">
        <v>31</v>
      </c>
      <c r="E538" s="18" t="s">
        <v>31</v>
      </c>
      <c r="F538" s="18" t="s">
        <v>31</v>
      </c>
      <c r="G538" s="18" t="s">
        <v>31</v>
      </c>
      <c r="H538" s="21" t="n">
        <f aca="false">SUM(H539:H543)</f>
        <v>9763.2</v>
      </c>
      <c r="I538" s="21" t="n">
        <f aca="false">SUM(I539:I543)</f>
        <v>9763.2</v>
      </c>
      <c r="J538" s="21" t="n">
        <f aca="false">SUM(J539:J543)</f>
        <v>9763.2</v>
      </c>
      <c r="K538" s="26" t="n">
        <f aca="false">SUM(K539:K543)</f>
        <v>648</v>
      </c>
      <c r="L538" s="21" t="n">
        <f aca="false">SUM(L539:L543)</f>
        <v>7662969.18</v>
      </c>
      <c r="M538" s="21" t="n">
        <f aca="false">SUM(M539:M543)</f>
        <v>0</v>
      </c>
      <c r="N538" s="21" t="n">
        <f aca="false">SUM(N539:N543)</f>
        <v>2053728.92</v>
      </c>
      <c r="O538" s="21" t="n">
        <f aca="false">SUM(O539:O543)</f>
        <v>0</v>
      </c>
      <c r="P538" s="21" t="n">
        <f aca="false">SUM(P539:P543)</f>
        <v>5609240.26</v>
      </c>
      <c r="Q538" s="21" t="n">
        <f aca="false">SUM(Q539:Q543)</f>
        <v>0</v>
      </c>
      <c r="R538" s="21" t="s">
        <v>31</v>
      </c>
      <c r="S538" s="21" t="s">
        <v>31</v>
      </c>
      <c r="T538" s="17" t="s">
        <v>31</v>
      </c>
      <c r="U538" s="77"/>
      <c r="V538" s="77"/>
    </row>
    <row r="539" s="78" customFormat="true" ht="14.35" hidden="false" customHeight="false" outlineLevel="0" collapsed="false">
      <c r="A539" s="38" t="s">
        <v>887</v>
      </c>
      <c r="B539" s="39" t="s">
        <v>121</v>
      </c>
      <c r="C539" s="17" t="n">
        <v>1981</v>
      </c>
      <c r="D539" s="17" t="n">
        <v>2013</v>
      </c>
      <c r="E539" s="40" t="s">
        <v>50</v>
      </c>
      <c r="F539" s="17" t="n">
        <v>5</v>
      </c>
      <c r="G539" s="26" t="n">
        <v>6</v>
      </c>
      <c r="H539" s="21" t="n">
        <v>4375.2</v>
      </c>
      <c r="I539" s="21" t="n">
        <v>4375.2</v>
      </c>
      <c r="J539" s="21" t="n">
        <v>4375.2</v>
      </c>
      <c r="K539" s="26" t="n">
        <v>267</v>
      </c>
      <c r="L539" s="21" t="n">
        <f aca="false">'Приложение 2'!C539</f>
        <v>3061369.96</v>
      </c>
      <c r="M539" s="21" t="n">
        <v>0</v>
      </c>
      <c r="N539" s="21" t="n">
        <v>714032.64</v>
      </c>
      <c r="O539" s="21" t="n">
        <v>0</v>
      </c>
      <c r="P539" s="21" t="n">
        <f aca="false">L539-N539</f>
        <v>2347337.32</v>
      </c>
      <c r="Q539" s="21" t="n">
        <v>0</v>
      </c>
      <c r="R539" s="21" t="n">
        <v>491.75710824648</v>
      </c>
      <c r="S539" s="21" t="n">
        <v>491.75710824648</v>
      </c>
      <c r="T539" s="42" t="n">
        <v>42735</v>
      </c>
      <c r="U539" s="77"/>
      <c r="V539" s="77"/>
    </row>
    <row r="540" s="78" customFormat="true" ht="14.35" hidden="false" customHeight="false" outlineLevel="0" collapsed="false">
      <c r="A540" s="38" t="s">
        <v>888</v>
      </c>
      <c r="B540" s="39" t="s">
        <v>387</v>
      </c>
      <c r="C540" s="17" t="n">
        <v>1962</v>
      </c>
      <c r="D540" s="17" t="n">
        <v>1962</v>
      </c>
      <c r="E540" s="40" t="s">
        <v>45</v>
      </c>
      <c r="F540" s="17" t="n">
        <v>2</v>
      </c>
      <c r="G540" s="17" t="n">
        <v>2</v>
      </c>
      <c r="H540" s="21" t="n">
        <v>544.1</v>
      </c>
      <c r="I540" s="21" t="n">
        <v>544.1</v>
      </c>
      <c r="J540" s="21" t="n">
        <v>544.1</v>
      </c>
      <c r="K540" s="26" t="n">
        <v>45</v>
      </c>
      <c r="L540" s="21" t="n">
        <f aca="false">'Приложение 2'!C540</f>
        <v>2129731</v>
      </c>
      <c r="M540" s="21" t="n">
        <v>0</v>
      </c>
      <c r="N540" s="21" t="n">
        <v>1047174.42</v>
      </c>
      <c r="O540" s="21" t="n">
        <v>0</v>
      </c>
      <c r="P540" s="21" t="n">
        <f aca="false">L540-N540</f>
        <v>1082556.58</v>
      </c>
      <c r="Q540" s="21" t="n">
        <v>0</v>
      </c>
      <c r="R540" s="21" t="n">
        <f aca="false">L540/I540</f>
        <v>3914.22716412424</v>
      </c>
      <c r="S540" s="21" t="n">
        <f aca="false">R540</f>
        <v>3914.22716412424</v>
      </c>
      <c r="T540" s="42" t="n">
        <v>42735</v>
      </c>
      <c r="U540" s="77"/>
      <c r="V540" s="77"/>
    </row>
    <row r="541" s="78" customFormat="true" ht="14.35" hidden="false" customHeight="false" outlineLevel="0" collapsed="false">
      <c r="A541" s="38" t="s">
        <v>889</v>
      </c>
      <c r="B541" s="39" t="s">
        <v>125</v>
      </c>
      <c r="C541" s="17" t="n">
        <v>1973</v>
      </c>
      <c r="D541" s="17" t="n">
        <v>2011</v>
      </c>
      <c r="E541" s="40" t="s">
        <v>50</v>
      </c>
      <c r="F541" s="17" t="n">
        <v>5</v>
      </c>
      <c r="G541" s="26" t="n">
        <v>4</v>
      </c>
      <c r="H541" s="21" t="n">
        <v>2672.7</v>
      </c>
      <c r="I541" s="21" t="n">
        <v>2672.7</v>
      </c>
      <c r="J541" s="21" t="n">
        <v>2672.7</v>
      </c>
      <c r="K541" s="26" t="n">
        <v>180</v>
      </c>
      <c r="L541" s="21" t="n">
        <f aca="false">'Приложение 2'!C541</f>
        <v>1998716.55</v>
      </c>
      <c r="M541" s="21" t="n">
        <v>0</v>
      </c>
      <c r="N541" s="21" t="n">
        <v>131985.66</v>
      </c>
      <c r="O541" s="21" t="n">
        <v>0</v>
      </c>
      <c r="P541" s="21" t="n">
        <f aca="false">L541-N541</f>
        <v>1866730.89</v>
      </c>
      <c r="Q541" s="21" t="n">
        <v>0</v>
      </c>
      <c r="R541" s="21" t="n">
        <v>133.472843381784</v>
      </c>
      <c r="S541" s="21" t="n">
        <v>133.472843381784</v>
      </c>
      <c r="T541" s="42" t="n">
        <v>42735</v>
      </c>
      <c r="U541" s="77"/>
      <c r="V541" s="77"/>
    </row>
    <row r="542" s="78" customFormat="true" ht="14.35" hidden="false" customHeight="false" outlineLevel="0" collapsed="false">
      <c r="A542" s="38" t="s">
        <v>890</v>
      </c>
      <c r="B542" s="39" t="s">
        <v>891</v>
      </c>
      <c r="C542" s="17" t="n">
        <v>1972</v>
      </c>
      <c r="D542" s="17" t="n">
        <v>2013</v>
      </c>
      <c r="E542" s="40" t="s">
        <v>45</v>
      </c>
      <c r="F542" s="17" t="n">
        <v>5</v>
      </c>
      <c r="G542" s="26" t="n">
        <v>2</v>
      </c>
      <c r="H542" s="21" t="n">
        <v>1670.1</v>
      </c>
      <c r="I542" s="21" t="n">
        <v>1670.1</v>
      </c>
      <c r="J542" s="21" t="n">
        <v>1670.1</v>
      </c>
      <c r="K542" s="26" t="n">
        <v>120</v>
      </c>
      <c r="L542" s="21" t="n">
        <f aca="false">'Приложение 2'!C542</f>
        <v>426614.76</v>
      </c>
      <c r="M542" s="21" t="n">
        <v>0</v>
      </c>
      <c r="N542" s="21" t="n">
        <v>160536.2</v>
      </c>
      <c r="O542" s="21" t="n">
        <v>0</v>
      </c>
      <c r="P542" s="21" t="n">
        <f aca="false">L542-N542</f>
        <v>266078.56</v>
      </c>
      <c r="Q542" s="21" t="n">
        <v>0</v>
      </c>
      <c r="R542" s="21" t="n">
        <v>3275.5976850928</v>
      </c>
      <c r="S542" s="21" t="n">
        <v>3275.5976850928</v>
      </c>
      <c r="T542" s="42" t="n">
        <v>42735</v>
      </c>
      <c r="U542" s="77"/>
      <c r="V542" s="77"/>
    </row>
    <row r="543" s="78" customFormat="true" ht="14.35" hidden="false" customHeight="false" outlineLevel="0" collapsed="false">
      <c r="A543" s="38" t="s">
        <v>892</v>
      </c>
      <c r="B543" s="39" t="s">
        <v>893</v>
      </c>
      <c r="C543" s="17" t="n">
        <v>1982</v>
      </c>
      <c r="D543" s="17" t="n">
        <v>1985</v>
      </c>
      <c r="E543" s="40" t="s">
        <v>254</v>
      </c>
      <c r="F543" s="17" t="n">
        <v>2</v>
      </c>
      <c r="G543" s="26" t="n">
        <v>2</v>
      </c>
      <c r="H543" s="21" t="n">
        <v>501.1</v>
      </c>
      <c r="I543" s="21" t="n">
        <v>501.1</v>
      </c>
      <c r="J543" s="21" t="n">
        <v>501.1</v>
      </c>
      <c r="K543" s="26" t="n">
        <v>36</v>
      </c>
      <c r="L543" s="21" t="n">
        <f aca="false">'Приложение 2'!C543</f>
        <v>46536.91</v>
      </c>
      <c r="M543" s="21" t="n">
        <v>0</v>
      </c>
      <c r="N543" s="21" t="n">
        <v>0</v>
      </c>
      <c r="O543" s="21" t="n">
        <v>0</v>
      </c>
      <c r="P543" s="21" t="n">
        <f aca="false">L543-N543</f>
        <v>46536.91</v>
      </c>
      <c r="Q543" s="21" t="n">
        <v>0</v>
      </c>
      <c r="R543" s="21" t="n">
        <v>446.960377146706</v>
      </c>
      <c r="S543" s="21" t="n">
        <v>446.960377146706</v>
      </c>
      <c r="T543" s="42" t="n">
        <v>42735</v>
      </c>
      <c r="U543" s="77"/>
      <c r="V543" s="77"/>
    </row>
    <row r="544" s="78" customFormat="true" ht="14.35" hidden="false" customHeight="false" outlineLevel="0" collapsed="false">
      <c r="A544" s="38" t="s">
        <v>174</v>
      </c>
      <c r="B544" s="37" t="s">
        <v>127</v>
      </c>
      <c r="C544" s="18" t="s">
        <v>31</v>
      </c>
      <c r="D544" s="18" t="s">
        <v>31</v>
      </c>
      <c r="E544" s="18" t="s">
        <v>31</v>
      </c>
      <c r="F544" s="18" t="s">
        <v>31</v>
      </c>
      <c r="G544" s="18" t="s">
        <v>31</v>
      </c>
      <c r="H544" s="21" t="n">
        <f aca="false">SUM(H545:H547)</f>
        <v>8074.5</v>
      </c>
      <c r="I544" s="21" t="n">
        <f aca="false">SUM(I545:I547)</f>
        <v>7311.6</v>
      </c>
      <c r="J544" s="21" t="n">
        <f aca="false">SUM(J545:J547)</f>
        <v>7311.6</v>
      </c>
      <c r="K544" s="26" t="n">
        <f aca="false">SUM(K545:K547)</f>
        <v>408</v>
      </c>
      <c r="L544" s="21" t="n">
        <f aca="false">SUM(L545:L547)</f>
        <v>7869718.81</v>
      </c>
      <c r="M544" s="21" t="n">
        <f aca="false">SUM(M545:M547)</f>
        <v>0</v>
      </c>
      <c r="N544" s="21" t="n">
        <f aca="false">SUM(N545:N547)</f>
        <v>2448825.96</v>
      </c>
      <c r="O544" s="21" t="n">
        <f aca="false">SUM(O545:O547)</f>
        <v>0</v>
      </c>
      <c r="P544" s="21" t="n">
        <f aca="false">SUM(P545:P547)</f>
        <v>5420892.85</v>
      </c>
      <c r="Q544" s="21" t="n">
        <f aca="false">SUM(Q545:Q547)</f>
        <v>0</v>
      </c>
      <c r="R544" s="21" t="s">
        <v>31</v>
      </c>
      <c r="S544" s="21" t="s">
        <v>31</v>
      </c>
      <c r="T544" s="17" t="s">
        <v>31</v>
      </c>
      <c r="U544" s="77"/>
      <c r="V544" s="77"/>
    </row>
    <row r="545" s="78" customFormat="true" ht="14.35" hidden="false" customHeight="false" outlineLevel="0" collapsed="false">
      <c r="A545" s="38" t="s">
        <v>894</v>
      </c>
      <c r="B545" s="39" t="s">
        <v>129</v>
      </c>
      <c r="C545" s="17" t="n">
        <v>1964</v>
      </c>
      <c r="D545" s="17" t="n">
        <v>2007</v>
      </c>
      <c r="E545" s="40" t="s">
        <v>45</v>
      </c>
      <c r="F545" s="17" t="n">
        <v>2</v>
      </c>
      <c r="G545" s="17" t="n">
        <v>2</v>
      </c>
      <c r="H545" s="21" t="n">
        <v>658.2</v>
      </c>
      <c r="I545" s="21" t="n">
        <v>606.8</v>
      </c>
      <c r="J545" s="21" t="n">
        <v>606.8</v>
      </c>
      <c r="K545" s="26" t="n">
        <v>48</v>
      </c>
      <c r="L545" s="21" t="n">
        <f aca="false">'Приложение 2'!C545</f>
        <v>2207626.81</v>
      </c>
      <c r="M545" s="21" t="n">
        <v>0</v>
      </c>
      <c r="N545" s="21" t="n">
        <v>852679.81</v>
      </c>
      <c r="O545" s="21" t="n">
        <v>0</v>
      </c>
      <c r="P545" s="21" t="n">
        <f aca="false">L545-N545</f>
        <v>1354947</v>
      </c>
      <c r="Q545" s="21" t="n">
        <v>0</v>
      </c>
      <c r="R545" s="21" t="n">
        <f aca="false">L545/I545</f>
        <v>3638.14569874753</v>
      </c>
      <c r="S545" s="21" t="n">
        <f aca="false">R545</f>
        <v>3638.14569874753</v>
      </c>
      <c r="T545" s="42" t="n">
        <v>42735</v>
      </c>
      <c r="U545" s="77"/>
      <c r="V545" s="77"/>
    </row>
    <row r="546" s="78" customFormat="true" ht="14.35" hidden="false" customHeight="false" outlineLevel="0" collapsed="false">
      <c r="A546" s="38" t="s">
        <v>895</v>
      </c>
      <c r="B546" s="39" t="s">
        <v>896</v>
      </c>
      <c r="C546" s="17" t="n">
        <v>1980</v>
      </c>
      <c r="D546" s="17" t="n">
        <v>2009</v>
      </c>
      <c r="E546" s="40" t="s">
        <v>45</v>
      </c>
      <c r="F546" s="17" t="n">
        <v>4</v>
      </c>
      <c r="G546" s="17" t="n">
        <v>4</v>
      </c>
      <c r="H546" s="21" t="n">
        <v>3438.3</v>
      </c>
      <c r="I546" s="21" t="n">
        <v>3130</v>
      </c>
      <c r="J546" s="21" t="n">
        <v>3130</v>
      </c>
      <c r="K546" s="26" t="n">
        <v>168</v>
      </c>
      <c r="L546" s="21" t="n">
        <f aca="false">'Приложение 2'!C546</f>
        <v>2687986</v>
      </c>
      <c r="M546" s="21" t="n">
        <v>0</v>
      </c>
      <c r="N546" s="21" t="n">
        <v>741512.07</v>
      </c>
      <c r="O546" s="21" t="n">
        <v>0</v>
      </c>
      <c r="P546" s="21" t="n">
        <f aca="false">L546-N546</f>
        <v>1946473.93</v>
      </c>
      <c r="Q546" s="21" t="n">
        <v>0</v>
      </c>
      <c r="R546" s="21" t="n">
        <f aca="false">L546/I546</f>
        <v>858.781469648562</v>
      </c>
      <c r="S546" s="21" t="n">
        <f aca="false">R546</f>
        <v>858.781469648562</v>
      </c>
      <c r="T546" s="42" t="n">
        <v>42735</v>
      </c>
      <c r="U546" s="77"/>
      <c r="V546" s="77"/>
    </row>
    <row r="547" s="78" customFormat="true" ht="14.35" hidden="false" customHeight="false" outlineLevel="0" collapsed="false">
      <c r="A547" s="38" t="s">
        <v>897</v>
      </c>
      <c r="B547" s="39" t="s">
        <v>898</v>
      </c>
      <c r="C547" s="17" t="n">
        <v>1987</v>
      </c>
      <c r="D547" s="17" t="n">
        <v>2010</v>
      </c>
      <c r="E547" s="40" t="s">
        <v>45</v>
      </c>
      <c r="F547" s="17" t="n">
        <v>4</v>
      </c>
      <c r="G547" s="17" t="n">
        <v>4</v>
      </c>
      <c r="H547" s="21" t="n">
        <v>3978</v>
      </c>
      <c r="I547" s="21" t="n">
        <v>3574.8</v>
      </c>
      <c r="J547" s="21" t="n">
        <v>3574.8</v>
      </c>
      <c r="K547" s="26" t="n">
        <v>192</v>
      </c>
      <c r="L547" s="21" t="n">
        <f aca="false">'Приложение 2'!C547</f>
        <v>2974106</v>
      </c>
      <c r="M547" s="21" t="n">
        <v>0</v>
      </c>
      <c r="N547" s="21" t="n">
        <v>854634.08</v>
      </c>
      <c r="O547" s="21" t="n">
        <v>0</v>
      </c>
      <c r="P547" s="21" t="n">
        <f aca="false">L547-N547</f>
        <v>2119471.92</v>
      </c>
      <c r="Q547" s="21" t="n">
        <v>0</v>
      </c>
      <c r="R547" s="21" t="n">
        <f aca="false">L547/I547</f>
        <v>831.964305695424</v>
      </c>
      <c r="S547" s="21" t="n">
        <f aca="false">R547</f>
        <v>831.964305695424</v>
      </c>
      <c r="T547" s="42" t="n">
        <v>42735</v>
      </c>
      <c r="U547" s="77"/>
      <c r="V547" s="77"/>
    </row>
    <row r="548" s="9" customFormat="true" ht="14.35" hidden="false" customHeight="false" outlineLevel="0" collapsed="false">
      <c r="A548" s="17" t="n">
        <v>6</v>
      </c>
      <c r="B548" s="39" t="s">
        <v>395</v>
      </c>
      <c r="C548" s="18" t="s">
        <v>31</v>
      </c>
      <c r="D548" s="18" t="s">
        <v>31</v>
      </c>
      <c r="E548" s="18" t="s">
        <v>31</v>
      </c>
      <c r="F548" s="18" t="s">
        <v>31</v>
      </c>
      <c r="G548" s="18" t="s">
        <v>31</v>
      </c>
      <c r="H548" s="21" t="n">
        <f aca="false">H549+H556+H558+H560</f>
        <v>4728.5</v>
      </c>
      <c r="I548" s="21" t="n">
        <f aca="false">I549+I556+I558+I560</f>
        <v>4114.5</v>
      </c>
      <c r="J548" s="21" t="n">
        <f aca="false">J549+J556+J558+J560</f>
        <v>4114.5</v>
      </c>
      <c r="K548" s="26" t="n">
        <f aca="false">K549+K556+K558+K560</f>
        <v>200</v>
      </c>
      <c r="L548" s="21" t="n">
        <f aca="false">L549+L556+L558+L560</f>
        <v>16946775</v>
      </c>
      <c r="M548" s="21" t="n">
        <f aca="false">M549+M556+M558+M560</f>
        <v>0</v>
      </c>
      <c r="N548" s="21" t="n">
        <f aca="false">N549+N556+N558+N560</f>
        <v>4546406.07</v>
      </c>
      <c r="O548" s="21" t="n">
        <f aca="false">O549+O556+O558+O560</f>
        <v>2316650.15</v>
      </c>
      <c r="P548" s="21" t="n">
        <f aca="false">P549+P556+P558+P560</f>
        <v>10083718.78</v>
      </c>
      <c r="Q548" s="21" t="n">
        <f aca="false">Q549+Q556+Q558+Q560</f>
        <v>0</v>
      </c>
      <c r="R548" s="21" t="s">
        <v>31</v>
      </c>
      <c r="S548" s="21" t="s">
        <v>31</v>
      </c>
      <c r="T548" s="17" t="s">
        <v>31</v>
      </c>
      <c r="U548" s="77"/>
      <c r="V548" s="77"/>
    </row>
    <row r="549" s="78" customFormat="true" ht="14.35" hidden="false" customHeight="false" outlineLevel="0" collapsed="false">
      <c r="A549" s="38" t="s">
        <v>216</v>
      </c>
      <c r="B549" s="37" t="s">
        <v>396</v>
      </c>
      <c r="C549" s="18" t="s">
        <v>31</v>
      </c>
      <c r="D549" s="18" t="s">
        <v>31</v>
      </c>
      <c r="E549" s="18" t="s">
        <v>31</v>
      </c>
      <c r="F549" s="18" t="s">
        <v>31</v>
      </c>
      <c r="G549" s="18" t="s">
        <v>31</v>
      </c>
      <c r="H549" s="21" t="n">
        <f aca="false">SUM(H550:H555)</f>
        <v>2555.1</v>
      </c>
      <c r="I549" s="21" t="n">
        <f aca="false">SUM(I550:I555)</f>
        <v>2358.9</v>
      </c>
      <c r="J549" s="21" t="n">
        <f aca="false">SUM(J550:J555)</f>
        <v>2358.9</v>
      </c>
      <c r="K549" s="26" t="n">
        <f aca="false">SUM(K550:K555)</f>
        <v>114</v>
      </c>
      <c r="L549" s="21" t="n">
        <f aca="false">SUM(L550:L555)</f>
        <v>10532676</v>
      </c>
      <c r="M549" s="21" t="n">
        <f aca="false">SUM(M550:M555)</f>
        <v>0</v>
      </c>
      <c r="N549" s="21" t="n">
        <f aca="false">SUM(N550:N555)</f>
        <v>2757203.61</v>
      </c>
      <c r="O549" s="21" t="n">
        <f aca="false">SUM(O550:O555)</f>
        <v>0</v>
      </c>
      <c r="P549" s="21" t="n">
        <f aca="false">SUM(P550:P555)</f>
        <v>7775472.39</v>
      </c>
      <c r="Q549" s="21" t="n">
        <f aca="false">SUM(Q550:Q555)</f>
        <v>0</v>
      </c>
      <c r="R549" s="21" t="s">
        <v>31</v>
      </c>
      <c r="S549" s="21" t="s">
        <v>31</v>
      </c>
      <c r="T549" s="17" t="s">
        <v>31</v>
      </c>
      <c r="U549" s="77"/>
      <c r="V549" s="77"/>
    </row>
    <row r="550" s="60" customFormat="true" ht="14.35" hidden="false" customHeight="false" outlineLevel="0" collapsed="false">
      <c r="A550" s="38" t="s">
        <v>218</v>
      </c>
      <c r="B550" s="39" t="s">
        <v>899</v>
      </c>
      <c r="C550" s="17" t="n">
        <v>1961</v>
      </c>
      <c r="D550" s="17" t="n">
        <v>2007</v>
      </c>
      <c r="E550" s="40" t="s">
        <v>40</v>
      </c>
      <c r="F550" s="17" t="n">
        <v>2</v>
      </c>
      <c r="G550" s="17" t="n">
        <v>1</v>
      </c>
      <c r="H550" s="21" t="n">
        <v>363.6</v>
      </c>
      <c r="I550" s="21" t="n">
        <v>337.7</v>
      </c>
      <c r="J550" s="21" t="n">
        <v>337.7</v>
      </c>
      <c r="K550" s="26" t="n">
        <v>16</v>
      </c>
      <c r="L550" s="21" t="n">
        <f aca="false">'Приложение 2'!C550</f>
        <v>2301059</v>
      </c>
      <c r="M550" s="21" t="n">
        <v>0</v>
      </c>
      <c r="N550" s="21" t="n">
        <v>733992.96</v>
      </c>
      <c r="O550" s="21" t="n">
        <v>0</v>
      </c>
      <c r="P550" s="21" t="n">
        <f aca="false">L550-N550</f>
        <v>1567066.04</v>
      </c>
      <c r="Q550" s="21" t="n">
        <v>0</v>
      </c>
      <c r="R550" s="21" t="n">
        <f aca="false">L550/I550</f>
        <v>6813.91471720462</v>
      </c>
      <c r="S550" s="21" t="n">
        <f aca="false">L550/I550</f>
        <v>6813.91471720462</v>
      </c>
      <c r="T550" s="42" t="n">
        <v>42735</v>
      </c>
      <c r="U550" s="77"/>
      <c r="V550" s="77"/>
    </row>
    <row r="551" s="60" customFormat="true" ht="14.35" hidden="false" customHeight="false" outlineLevel="0" collapsed="false">
      <c r="A551" s="38" t="s">
        <v>220</v>
      </c>
      <c r="B551" s="39" t="s">
        <v>900</v>
      </c>
      <c r="C551" s="17" t="n">
        <v>1972</v>
      </c>
      <c r="D551" s="17" t="n">
        <v>1972</v>
      </c>
      <c r="E551" s="40" t="s">
        <v>40</v>
      </c>
      <c r="F551" s="17" t="n">
        <v>2</v>
      </c>
      <c r="G551" s="17" t="n">
        <v>2</v>
      </c>
      <c r="H551" s="21" t="n">
        <v>569</v>
      </c>
      <c r="I551" s="21" t="n">
        <v>500.6</v>
      </c>
      <c r="J551" s="21" t="n">
        <v>500.6</v>
      </c>
      <c r="K551" s="26" t="n">
        <v>24</v>
      </c>
      <c r="L551" s="21" t="n">
        <f aca="false">'Приложение 2'!C551</f>
        <v>3895855</v>
      </c>
      <c r="M551" s="21" t="n">
        <v>0</v>
      </c>
      <c r="N551" s="21" t="n">
        <v>705220</v>
      </c>
      <c r="O551" s="21" t="n">
        <v>0</v>
      </c>
      <c r="P551" s="21" t="n">
        <f aca="false">L551-N551</f>
        <v>3190635</v>
      </c>
      <c r="Q551" s="21" t="n">
        <v>0</v>
      </c>
      <c r="R551" s="21" t="n">
        <f aca="false">L551/I551</f>
        <v>7782.37115461446</v>
      </c>
      <c r="S551" s="21" t="n">
        <f aca="false">L551/I551</f>
        <v>7782.37115461446</v>
      </c>
      <c r="T551" s="42" t="n">
        <v>42735</v>
      </c>
      <c r="U551" s="77"/>
      <c r="V551" s="77"/>
    </row>
    <row r="552" s="60" customFormat="true" ht="14.35" hidden="false" customHeight="false" outlineLevel="0" collapsed="false">
      <c r="A552" s="38" t="s">
        <v>405</v>
      </c>
      <c r="B552" s="39" t="s">
        <v>901</v>
      </c>
      <c r="C552" s="17" t="n">
        <v>1961</v>
      </c>
      <c r="D552" s="17" t="n">
        <v>1961</v>
      </c>
      <c r="E552" s="40" t="s">
        <v>40</v>
      </c>
      <c r="F552" s="17" t="n">
        <v>2</v>
      </c>
      <c r="G552" s="17" t="n">
        <v>1</v>
      </c>
      <c r="H552" s="21" t="n">
        <v>354.4</v>
      </c>
      <c r="I552" s="21" t="n">
        <v>326.6</v>
      </c>
      <c r="J552" s="21" t="n">
        <v>326.6</v>
      </c>
      <c r="K552" s="26" t="n">
        <v>16</v>
      </c>
      <c r="L552" s="21" t="n">
        <f aca="false">'Приложение 2'!C552</f>
        <v>1715004</v>
      </c>
      <c r="M552" s="21" t="n">
        <v>0</v>
      </c>
      <c r="N552" s="21" t="n">
        <v>112964</v>
      </c>
      <c r="O552" s="21" t="n">
        <v>0</v>
      </c>
      <c r="P552" s="21" t="n">
        <f aca="false">L552-N552</f>
        <v>1602040</v>
      </c>
      <c r="Q552" s="21" t="n">
        <v>0</v>
      </c>
      <c r="R552" s="21" t="n">
        <f aca="false">L552/I552</f>
        <v>5251.08389467238</v>
      </c>
      <c r="S552" s="21" t="n">
        <f aca="false">L552/I552</f>
        <v>5251.08389467238</v>
      </c>
      <c r="T552" s="42" t="n">
        <v>42735</v>
      </c>
      <c r="U552" s="77"/>
      <c r="V552" s="77"/>
    </row>
    <row r="553" s="60" customFormat="true" ht="14.35" hidden="false" customHeight="false" outlineLevel="0" collapsed="false">
      <c r="A553" s="38" t="s">
        <v>406</v>
      </c>
      <c r="B553" s="37" t="s">
        <v>902</v>
      </c>
      <c r="C553" s="17" t="n">
        <v>1960</v>
      </c>
      <c r="D553" s="17" t="n">
        <v>1960</v>
      </c>
      <c r="E553" s="40" t="s">
        <v>40</v>
      </c>
      <c r="F553" s="17" t="n">
        <v>2</v>
      </c>
      <c r="G553" s="17" t="n">
        <v>1</v>
      </c>
      <c r="H553" s="21" t="n">
        <v>335.2</v>
      </c>
      <c r="I553" s="21" t="n">
        <v>335.2</v>
      </c>
      <c r="J553" s="21" t="n">
        <f aca="false">I553</f>
        <v>335.2</v>
      </c>
      <c r="K553" s="26" t="n">
        <v>16</v>
      </c>
      <c r="L553" s="21" t="n">
        <f aca="false">'Приложение 2'!C553</f>
        <v>817207</v>
      </c>
      <c r="M553" s="21" t="n">
        <v>0</v>
      </c>
      <c r="N553" s="21" t="n">
        <v>207542</v>
      </c>
      <c r="O553" s="21" t="n">
        <v>0</v>
      </c>
      <c r="P553" s="21" t="n">
        <f aca="false">L553-N553</f>
        <v>609665</v>
      </c>
      <c r="Q553" s="21" t="n">
        <v>0</v>
      </c>
      <c r="R553" s="21" t="n">
        <f aca="false">L553/I553</f>
        <v>2437.96837708831</v>
      </c>
      <c r="S553" s="21" t="n">
        <f aca="false">L553/I553</f>
        <v>2437.96837708831</v>
      </c>
      <c r="T553" s="42" t="n">
        <v>42735</v>
      </c>
      <c r="U553" s="77"/>
      <c r="V553" s="77"/>
    </row>
    <row r="554" s="60" customFormat="true" ht="14.35" hidden="false" customHeight="false" outlineLevel="0" collapsed="false">
      <c r="A554" s="38" t="s">
        <v>408</v>
      </c>
      <c r="B554" s="37" t="s">
        <v>903</v>
      </c>
      <c r="C554" s="17" t="n">
        <v>1975</v>
      </c>
      <c r="D554" s="17" t="n">
        <v>1975</v>
      </c>
      <c r="E554" s="40" t="s">
        <v>40</v>
      </c>
      <c r="F554" s="17" t="n">
        <v>2</v>
      </c>
      <c r="G554" s="17" t="n">
        <v>1</v>
      </c>
      <c r="H554" s="21" t="n">
        <v>372.4</v>
      </c>
      <c r="I554" s="21" t="n">
        <v>344.5</v>
      </c>
      <c r="J554" s="21" t="n">
        <f aca="false">I554</f>
        <v>344.5</v>
      </c>
      <c r="K554" s="26" t="n">
        <v>17</v>
      </c>
      <c r="L554" s="21" t="n">
        <f aca="false">'Приложение 2'!C554</f>
        <v>733535</v>
      </c>
      <c r="M554" s="21" t="n">
        <v>0</v>
      </c>
      <c r="N554" s="21" t="n">
        <v>661597.65</v>
      </c>
      <c r="O554" s="21" t="n">
        <v>0</v>
      </c>
      <c r="P554" s="21" t="n">
        <f aca="false">L554-N554</f>
        <v>71937.35</v>
      </c>
      <c r="Q554" s="21" t="n">
        <v>0</v>
      </c>
      <c r="R554" s="21" t="n">
        <f aca="false">L554/I554</f>
        <v>2129.27431059507</v>
      </c>
      <c r="S554" s="21" t="n">
        <f aca="false">L554/I554</f>
        <v>2129.27431059507</v>
      </c>
      <c r="T554" s="42" t="n">
        <v>42735</v>
      </c>
      <c r="U554" s="77"/>
      <c r="V554" s="77"/>
    </row>
    <row r="555" s="60" customFormat="true" ht="14.35" hidden="false" customHeight="false" outlineLevel="0" collapsed="false">
      <c r="A555" s="38" t="s">
        <v>410</v>
      </c>
      <c r="B555" s="37" t="s">
        <v>904</v>
      </c>
      <c r="C555" s="17" t="n">
        <v>1974</v>
      </c>
      <c r="D555" s="17" t="n">
        <v>1974</v>
      </c>
      <c r="E555" s="40" t="s">
        <v>40</v>
      </c>
      <c r="F555" s="17" t="n">
        <v>2</v>
      </c>
      <c r="G555" s="17" t="n">
        <v>2</v>
      </c>
      <c r="H555" s="21" t="n">
        <v>560.5</v>
      </c>
      <c r="I555" s="21" t="n">
        <v>514.3</v>
      </c>
      <c r="J555" s="21" t="n">
        <v>514.3</v>
      </c>
      <c r="K555" s="26" t="n">
        <v>25</v>
      </c>
      <c r="L555" s="21" t="n">
        <f aca="false">'Приложение 2'!C555</f>
        <v>1070016</v>
      </c>
      <c r="M555" s="21" t="n">
        <v>0</v>
      </c>
      <c r="N555" s="21" t="n">
        <v>335887</v>
      </c>
      <c r="O555" s="21" t="n">
        <v>0</v>
      </c>
      <c r="P555" s="21" t="n">
        <f aca="false">L555-N555</f>
        <v>734129</v>
      </c>
      <c r="Q555" s="21" t="n">
        <v>0</v>
      </c>
      <c r="R555" s="21" t="n">
        <f aca="false">L555/I555</f>
        <v>2080.52887419794</v>
      </c>
      <c r="S555" s="21" t="n">
        <f aca="false">L555/I555</f>
        <v>2080.52887419794</v>
      </c>
      <c r="T555" s="42" t="n">
        <v>42735</v>
      </c>
      <c r="U555" s="77"/>
      <c r="V555" s="77"/>
    </row>
    <row r="556" s="78" customFormat="true" ht="14.35" hidden="false" customHeight="false" outlineLevel="0" collapsed="false">
      <c r="A556" s="38" t="s">
        <v>905</v>
      </c>
      <c r="B556" s="37" t="s">
        <v>906</v>
      </c>
      <c r="C556" s="18" t="s">
        <v>31</v>
      </c>
      <c r="D556" s="18" t="s">
        <v>31</v>
      </c>
      <c r="E556" s="18" t="s">
        <v>31</v>
      </c>
      <c r="F556" s="18" t="s">
        <v>31</v>
      </c>
      <c r="G556" s="18" t="s">
        <v>31</v>
      </c>
      <c r="H556" s="21" t="n">
        <f aca="false">H557</f>
        <v>535.6</v>
      </c>
      <c r="I556" s="21" t="n">
        <f aca="false">I557</f>
        <v>309.2</v>
      </c>
      <c r="J556" s="21" t="n">
        <f aca="false">J557</f>
        <v>309.2</v>
      </c>
      <c r="K556" s="26" t="n">
        <f aca="false">K557</f>
        <v>15</v>
      </c>
      <c r="L556" s="21" t="n">
        <f aca="false">L557</f>
        <v>1193954</v>
      </c>
      <c r="M556" s="21" t="n">
        <f aca="false">M557</f>
        <v>0</v>
      </c>
      <c r="N556" s="21" t="n">
        <f aca="false">N557</f>
        <v>623263.98</v>
      </c>
      <c r="O556" s="21" t="n">
        <f aca="false">O557</f>
        <v>0</v>
      </c>
      <c r="P556" s="21" t="n">
        <f aca="false">P557</f>
        <v>570690.02</v>
      </c>
      <c r="Q556" s="21" t="n">
        <f aca="false">Q557</f>
        <v>0</v>
      </c>
      <c r="R556" s="21" t="s">
        <v>31</v>
      </c>
      <c r="S556" s="21" t="s">
        <v>31</v>
      </c>
      <c r="T556" s="17" t="s">
        <v>31</v>
      </c>
      <c r="U556" s="77"/>
      <c r="V556" s="77"/>
    </row>
    <row r="557" s="60" customFormat="true" ht="14.35" hidden="false" customHeight="false" outlineLevel="0" collapsed="false">
      <c r="A557" s="38" t="s">
        <v>907</v>
      </c>
      <c r="B557" s="39" t="s">
        <v>908</v>
      </c>
      <c r="C557" s="17" t="n">
        <v>1972</v>
      </c>
      <c r="D557" s="17" t="n">
        <v>1972</v>
      </c>
      <c r="E557" s="40" t="s">
        <v>40</v>
      </c>
      <c r="F557" s="17" t="n">
        <v>2</v>
      </c>
      <c r="G557" s="17" t="n">
        <v>2</v>
      </c>
      <c r="H557" s="21" t="n">
        <v>535.6</v>
      </c>
      <c r="I557" s="21" t="n">
        <v>309.2</v>
      </c>
      <c r="J557" s="21" t="n">
        <v>309.2</v>
      </c>
      <c r="K557" s="26" t="n">
        <v>15</v>
      </c>
      <c r="L557" s="21" t="n">
        <f aca="false">'Приложение 2'!C557</f>
        <v>1193954</v>
      </c>
      <c r="M557" s="21" t="n">
        <v>0</v>
      </c>
      <c r="N557" s="21" t="n">
        <v>623263.98</v>
      </c>
      <c r="O557" s="21" t="n">
        <v>0</v>
      </c>
      <c r="P557" s="21" t="n">
        <v>570690.02</v>
      </c>
      <c r="Q557" s="21" t="n">
        <v>0</v>
      </c>
      <c r="R557" s="21" t="n">
        <f aca="false">L557/I557</f>
        <v>3861.42949547219</v>
      </c>
      <c r="S557" s="21" t="n">
        <f aca="false">L557/I557</f>
        <v>3861.42949547219</v>
      </c>
      <c r="T557" s="42" t="n">
        <v>42735</v>
      </c>
      <c r="U557" s="77"/>
      <c r="V557" s="77"/>
    </row>
    <row r="558" s="9" customFormat="true" ht="14.35" hidden="false" customHeight="false" outlineLevel="0" collapsed="false">
      <c r="A558" s="38" t="s">
        <v>909</v>
      </c>
      <c r="B558" s="39" t="s">
        <v>400</v>
      </c>
      <c r="C558" s="18" t="s">
        <v>31</v>
      </c>
      <c r="D558" s="18" t="s">
        <v>31</v>
      </c>
      <c r="E558" s="18" t="s">
        <v>31</v>
      </c>
      <c r="F558" s="18" t="s">
        <v>31</v>
      </c>
      <c r="G558" s="18" t="s">
        <v>31</v>
      </c>
      <c r="H558" s="21" t="n">
        <f aca="false">H559</f>
        <v>815.4</v>
      </c>
      <c r="I558" s="21" t="n">
        <f aca="false">I559</f>
        <v>718.2</v>
      </c>
      <c r="J558" s="21" t="n">
        <f aca="false">J559</f>
        <v>718.2</v>
      </c>
      <c r="K558" s="26" t="n">
        <f aca="false">K559</f>
        <v>36</v>
      </c>
      <c r="L558" s="21" t="n">
        <f aca="false">L559</f>
        <v>1453426</v>
      </c>
      <c r="M558" s="21" t="n">
        <f aca="false">M559</f>
        <v>0</v>
      </c>
      <c r="N558" s="21" t="n">
        <f aca="false">N559</f>
        <v>346070.88</v>
      </c>
      <c r="O558" s="21" t="n">
        <f aca="false">O559</f>
        <v>934486.14</v>
      </c>
      <c r="P558" s="21" t="n">
        <f aca="false">P559</f>
        <v>172868.98</v>
      </c>
      <c r="Q558" s="21" t="n">
        <f aca="false">Q559</f>
        <v>0</v>
      </c>
      <c r="R558" s="21" t="s">
        <v>31</v>
      </c>
      <c r="S558" s="21" t="s">
        <v>31</v>
      </c>
      <c r="T558" s="17" t="s">
        <v>31</v>
      </c>
      <c r="U558" s="77"/>
      <c r="V558" s="77"/>
    </row>
    <row r="559" customFormat="false" ht="14.35" hidden="false" customHeight="false" outlineLevel="0" collapsed="false">
      <c r="A559" s="38" t="s">
        <v>910</v>
      </c>
      <c r="B559" s="39" t="s">
        <v>402</v>
      </c>
      <c r="C559" s="17" t="n">
        <v>1981</v>
      </c>
      <c r="D559" s="17" t="n">
        <v>1981</v>
      </c>
      <c r="E559" s="40" t="s">
        <v>40</v>
      </c>
      <c r="F559" s="17" t="n">
        <v>2</v>
      </c>
      <c r="G559" s="17" t="n">
        <v>3</v>
      </c>
      <c r="H559" s="21" t="n">
        <v>815.4</v>
      </c>
      <c r="I559" s="21" t="n">
        <v>718.2</v>
      </c>
      <c r="J559" s="21" t="n">
        <v>718.2</v>
      </c>
      <c r="K559" s="26" t="n">
        <v>36</v>
      </c>
      <c r="L559" s="21" t="n">
        <f aca="false">'Приложение 2'!C559</f>
        <v>1453426</v>
      </c>
      <c r="M559" s="21" t="n">
        <v>0</v>
      </c>
      <c r="N559" s="21" t="n">
        <v>346070.88</v>
      </c>
      <c r="O559" s="21" t="n">
        <v>934486.14</v>
      </c>
      <c r="P559" s="21" t="n">
        <f aca="false">L559-N559-O559</f>
        <v>172868.98</v>
      </c>
      <c r="Q559" s="21" t="n">
        <v>0</v>
      </c>
      <c r="R559" s="21" t="n">
        <f aca="false">L559/I559</f>
        <v>2023.70648844333</v>
      </c>
      <c r="S559" s="21" t="n">
        <f aca="false">L559/I559</f>
        <v>2023.70648844333</v>
      </c>
      <c r="T559" s="42" t="n">
        <v>42735</v>
      </c>
      <c r="U559" s="77"/>
      <c r="V559" s="77"/>
    </row>
    <row r="560" s="60" customFormat="true" ht="14.35" hidden="false" customHeight="false" outlineLevel="0" collapsed="false">
      <c r="A560" s="38" t="s">
        <v>911</v>
      </c>
      <c r="B560" s="37" t="s">
        <v>912</v>
      </c>
      <c r="C560" s="18" t="s">
        <v>31</v>
      </c>
      <c r="D560" s="18" t="s">
        <v>31</v>
      </c>
      <c r="E560" s="18" t="s">
        <v>31</v>
      </c>
      <c r="F560" s="18" t="s">
        <v>31</v>
      </c>
      <c r="G560" s="18" t="s">
        <v>31</v>
      </c>
      <c r="H560" s="21" t="n">
        <f aca="false">H561</f>
        <v>822.4</v>
      </c>
      <c r="I560" s="21" t="n">
        <f aca="false">I561</f>
        <v>728.2</v>
      </c>
      <c r="J560" s="21" t="n">
        <f aca="false">J561</f>
        <v>728.2</v>
      </c>
      <c r="K560" s="26" t="n">
        <f aca="false">K561</f>
        <v>35</v>
      </c>
      <c r="L560" s="21" t="n">
        <f aca="false">L561</f>
        <v>3766719</v>
      </c>
      <c r="M560" s="21" t="n">
        <f aca="false">M561</f>
        <v>0</v>
      </c>
      <c r="N560" s="21" t="n">
        <f aca="false">N561</f>
        <v>819867.6</v>
      </c>
      <c r="O560" s="21" t="n">
        <f aca="false">O561</f>
        <v>1382164.01</v>
      </c>
      <c r="P560" s="21" t="n">
        <f aca="false">P561</f>
        <v>1564687.39</v>
      </c>
      <c r="Q560" s="21" t="n">
        <f aca="false">Q561</f>
        <v>0</v>
      </c>
      <c r="R560" s="21" t="s">
        <v>31</v>
      </c>
      <c r="S560" s="21" t="s">
        <v>31</v>
      </c>
      <c r="T560" s="18" t="s">
        <v>31</v>
      </c>
      <c r="U560" s="77"/>
      <c r="V560" s="77"/>
    </row>
    <row r="561" s="60" customFormat="true" ht="14.35" hidden="false" customHeight="false" outlineLevel="0" collapsed="false">
      <c r="A561" s="38" t="s">
        <v>913</v>
      </c>
      <c r="B561" s="39" t="s">
        <v>914</v>
      </c>
      <c r="C561" s="17" t="n">
        <v>1979</v>
      </c>
      <c r="D561" s="17" t="n">
        <v>1979</v>
      </c>
      <c r="E561" s="40" t="s">
        <v>40</v>
      </c>
      <c r="F561" s="17" t="n">
        <v>2</v>
      </c>
      <c r="G561" s="17" t="n">
        <v>3</v>
      </c>
      <c r="H561" s="21" t="n">
        <v>822.4</v>
      </c>
      <c r="I561" s="21" t="n">
        <v>728.2</v>
      </c>
      <c r="J561" s="21" t="n">
        <v>728.2</v>
      </c>
      <c r="K561" s="26" t="n">
        <v>35</v>
      </c>
      <c r="L561" s="21" t="n">
        <f aca="false">'Приложение 2'!C561</f>
        <v>3766719</v>
      </c>
      <c r="M561" s="21" t="n">
        <v>0</v>
      </c>
      <c r="N561" s="21" t="n">
        <v>819867.6</v>
      </c>
      <c r="O561" s="21" t="n">
        <v>1382164.01</v>
      </c>
      <c r="P561" s="21" t="n">
        <f aca="false">L561-N561-O561</f>
        <v>1564687.39</v>
      </c>
      <c r="Q561" s="21" t="n">
        <v>0</v>
      </c>
      <c r="R561" s="21" t="n">
        <f aca="false">L561/I561</f>
        <v>5172.64350453172</v>
      </c>
      <c r="S561" s="21" t="n">
        <f aca="false">L561/I561</f>
        <v>5172.64350453172</v>
      </c>
      <c r="T561" s="42" t="n">
        <v>42735</v>
      </c>
      <c r="U561" s="77"/>
      <c r="V561" s="77"/>
    </row>
    <row r="562" s="9" customFormat="true" ht="14.35" hidden="false" customHeight="false" outlineLevel="0" collapsed="false">
      <c r="A562" s="17" t="n">
        <v>7</v>
      </c>
      <c r="B562" s="39" t="s">
        <v>131</v>
      </c>
      <c r="C562" s="18" t="s">
        <v>31</v>
      </c>
      <c r="D562" s="18" t="s">
        <v>31</v>
      </c>
      <c r="E562" s="18" t="s">
        <v>31</v>
      </c>
      <c r="F562" s="18" t="s">
        <v>31</v>
      </c>
      <c r="G562" s="18" t="s">
        <v>31</v>
      </c>
      <c r="H562" s="21" t="n">
        <f aca="false">H563</f>
        <v>15040.1</v>
      </c>
      <c r="I562" s="21" t="n">
        <f aca="false">I563</f>
        <v>13428.7</v>
      </c>
      <c r="J562" s="21" t="n">
        <f aca="false">J563</f>
        <v>11784</v>
      </c>
      <c r="K562" s="26" t="n">
        <f aca="false">K563</f>
        <v>711</v>
      </c>
      <c r="L562" s="21" t="n">
        <f aca="false">L563</f>
        <v>32261091.81</v>
      </c>
      <c r="M562" s="21" t="n">
        <f aca="false">M563</f>
        <v>0</v>
      </c>
      <c r="N562" s="21" t="n">
        <f aca="false">N563</f>
        <v>10375480.48</v>
      </c>
      <c r="O562" s="21" t="n">
        <f aca="false">O563</f>
        <v>0</v>
      </c>
      <c r="P562" s="21" t="n">
        <f aca="false">P563</f>
        <v>16825456.5</v>
      </c>
      <c r="Q562" s="21" t="n">
        <f aca="false">Q563</f>
        <v>5060154.83</v>
      </c>
      <c r="R562" s="21" t="s">
        <v>31</v>
      </c>
      <c r="S562" s="21" t="s">
        <v>31</v>
      </c>
      <c r="T562" s="17" t="s">
        <v>31</v>
      </c>
      <c r="U562" s="77"/>
      <c r="V562" s="77"/>
    </row>
    <row r="563" s="78" customFormat="true" ht="14.35" hidden="false" customHeight="false" outlineLevel="0" collapsed="false">
      <c r="A563" s="38" t="s">
        <v>224</v>
      </c>
      <c r="B563" s="37" t="s">
        <v>133</v>
      </c>
      <c r="C563" s="18" t="s">
        <v>31</v>
      </c>
      <c r="D563" s="18" t="s">
        <v>31</v>
      </c>
      <c r="E563" s="18" t="s">
        <v>31</v>
      </c>
      <c r="F563" s="18" t="s">
        <v>31</v>
      </c>
      <c r="G563" s="18" t="s">
        <v>31</v>
      </c>
      <c r="H563" s="21" t="n">
        <f aca="false">SUM(H564:H580)</f>
        <v>15040.1</v>
      </c>
      <c r="I563" s="21" t="n">
        <f aca="false">SUM(I564:I580)</f>
        <v>13428.7</v>
      </c>
      <c r="J563" s="21" t="n">
        <f aca="false">SUM(J564:J580)</f>
        <v>11784</v>
      </c>
      <c r="K563" s="26" t="n">
        <f aca="false">SUM(K564:K580)</f>
        <v>711</v>
      </c>
      <c r="L563" s="21" t="n">
        <f aca="false">SUM(L564:L580)</f>
        <v>32261091.81</v>
      </c>
      <c r="M563" s="21" t="n">
        <f aca="false">SUM(M564:M580)</f>
        <v>0</v>
      </c>
      <c r="N563" s="21" t="n">
        <f aca="false">SUM(N564:N580)</f>
        <v>10375480.48</v>
      </c>
      <c r="O563" s="21" t="n">
        <f aca="false">SUM(O564:O580)</f>
        <v>0</v>
      </c>
      <c r="P563" s="21" t="n">
        <f aca="false">SUM(P564:P580)</f>
        <v>16825456.5</v>
      </c>
      <c r="Q563" s="21" t="n">
        <f aca="false">SUM(Q564:Q580)</f>
        <v>5060154.83</v>
      </c>
      <c r="R563" s="21" t="s">
        <v>31</v>
      </c>
      <c r="S563" s="21" t="s">
        <v>31</v>
      </c>
      <c r="T563" s="17" t="s">
        <v>31</v>
      </c>
      <c r="U563" s="77"/>
      <c r="V563" s="77"/>
    </row>
    <row r="564" s="60" customFormat="true" ht="14.35" hidden="false" customHeight="false" outlineLevel="0" collapsed="false">
      <c r="A564" s="38" t="s">
        <v>226</v>
      </c>
      <c r="B564" s="46" t="s">
        <v>135</v>
      </c>
      <c r="C564" s="47" t="n">
        <v>1975</v>
      </c>
      <c r="D564" s="47" t="n">
        <v>1975</v>
      </c>
      <c r="E564" s="48" t="s">
        <v>40</v>
      </c>
      <c r="F564" s="47" t="n">
        <v>2</v>
      </c>
      <c r="G564" s="47" t="n">
        <v>2</v>
      </c>
      <c r="H564" s="49" t="n">
        <v>520.5</v>
      </c>
      <c r="I564" s="49" t="n">
        <v>479.5</v>
      </c>
      <c r="J564" s="49" t="n">
        <v>479.5</v>
      </c>
      <c r="K564" s="50" t="n">
        <v>23</v>
      </c>
      <c r="L564" s="49" t="n">
        <f aca="false">'Приложение 2'!C564</f>
        <v>2000836.36</v>
      </c>
      <c r="M564" s="49" t="n">
        <v>0</v>
      </c>
      <c r="N564" s="49" t="n">
        <v>812106.2</v>
      </c>
      <c r="O564" s="49" t="n">
        <v>0</v>
      </c>
      <c r="P564" s="49" t="n">
        <f aca="false">L564-N564-Q564</f>
        <v>1188730.16</v>
      </c>
      <c r="Q564" s="49" t="n">
        <v>0</v>
      </c>
      <c r="R564" s="49" t="n">
        <f aca="false">L564/H564</f>
        <v>3844.06601344861</v>
      </c>
      <c r="S564" s="49" t="n">
        <f aca="false">R564</f>
        <v>3844.06601344861</v>
      </c>
      <c r="T564" s="51" t="n">
        <v>42735</v>
      </c>
      <c r="U564" s="77"/>
      <c r="V564" s="77"/>
    </row>
    <row r="565" s="60" customFormat="true" ht="14.35" hidden="false" customHeight="false" outlineLevel="0" collapsed="false">
      <c r="A565" s="38" t="s">
        <v>915</v>
      </c>
      <c r="B565" s="46" t="s">
        <v>404</v>
      </c>
      <c r="C565" s="47" t="n">
        <v>1975</v>
      </c>
      <c r="D565" s="47" t="n">
        <v>2011</v>
      </c>
      <c r="E565" s="48" t="s">
        <v>40</v>
      </c>
      <c r="F565" s="47" t="n">
        <v>2</v>
      </c>
      <c r="G565" s="47" t="n">
        <v>2</v>
      </c>
      <c r="H565" s="49" t="n">
        <v>412.1</v>
      </c>
      <c r="I565" s="49" t="n">
        <v>370.5</v>
      </c>
      <c r="J565" s="49" t="n">
        <v>370.5</v>
      </c>
      <c r="K565" s="50" t="n">
        <v>24</v>
      </c>
      <c r="L565" s="49" t="n">
        <f aca="false">'Приложение 2'!C565</f>
        <v>226649.93</v>
      </c>
      <c r="M565" s="49" t="n">
        <v>0</v>
      </c>
      <c r="N565" s="49" t="n">
        <v>61083.93</v>
      </c>
      <c r="O565" s="49" t="n">
        <v>0</v>
      </c>
      <c r="P565" s="49" t="n">
        <f aca="false">L565-N565-Q565</f>
        <v>165566</v>
      </c>
      <c r="Q565" s="49" t="n">
        <v>0</v>
      </c>
      <c r="R565" s="49" t="n">
        <f aca="false">L565/H565</f>
        <v>549.987697160883</v>
      </c>
      <c r="S565" s="49" t="n">
        <f aca="false">R565</f>
        <v>549.987697160883</v>
      </c>
      <c r="T565" s="51" t="n">
        <v>42735</v>
      </c>
      <c r="U565" s="77"/>
      <c r="V565" s="77"/>
    </row>
    <row r="566" s="60" customFormat="true" ht="14.35" hidden="false" customHeight="false" outlineLevel="0" collapsed="false">
      <c r="A566" s="38" t="s">
        <v>916</v>
      </c>
      <c r="B566" s="46" t="s">
        <v>917</v>
      </c>
      <c r="C566" s="47" t="n">
        <v>1978</v>
      </c>
      <c r="D566" s="47" t="n">
        <v>2007</v>
      </c>
      <c r="E566" s="48" t="s">
        <v>45</v>
      </c>
      <c r="F566" s="47" t="n">
        <v>2</v>
      </c>
      <c r="G566" s="47" t="n">
        <v>2</v>
      </c>
      <c r="H566" s="49" t="n">
        <v>770.3</v>
      </c>
      <c r="I566" s="49" t="n">
        <v>704</v>
      </c>
      <c r="J566" s="49" t="n">
        <v>704</v>
      </c>
      <c r="K566" s="50" t="n">
        <v>34</v>
      </c>
      <c r="L566" s="49" t="n">
        <f aca="false">'Приложение 2'!C566</f>
        <v>1694332.71</v>
      </c>
      <c r="M566" s="49" t="n">
        <v>0</v>
      </c>
      <c r="N566" s="49" t="n">
        <v>662438.82</v>
      </c>
      <c r="O566" s="49" t="n">
        <v>0</v>
      </c>
      <c r="P566" s="49" t="n">
        <f aca="false">L566-N566-Q566</f>
        <v>1031893.89</v>
      </c>
      <c r="Q566" s="49" t="n">
        <v>0</v>
      </c>
      <c r="R566" s="49" t="n">
        <f aca="false">L566/I566</f>
        <v>2406.72259943182</v>
      </c>
      <c r="S566" s="49" t="n">
        <f aca="false">L566/I566</f>
        <v>2406.72259943182</v>
      </c>
      <c r="T566" s="51" t="n">
        <v>42735</v>
      </c>
      <c r="U566" s="77"/>
      <c r="V566" s="77"/>
    </row>
    <row r="567" s="60" customFormat="true" ht="14.35" hidden="false" customHeight="false" outlineLevel="0" collapsed="false">
      <c r="A567" s="38" t="s">
        <v>918</v>
      </c>
      <c r="B567" s="46" t="s">
        <v>919</v>
      </c>
      <c r="C567" s="47" t="n">
        <v>1988</v>
      </c>
      <c r="D567" s="47" t="n">
        <v>1988</v>
      </c>
      <c r="E567" s="48" t="s">
        <v>45</v>
      </c>
      <c r="F567" s="47" t="n">
        <v>4</v>
      </c>
      <c r="G567" s="47" t="n">
        <v>1</v>
      </c>
      <c r="H567" s="49" t="n">
        <v>2523.4</v>
      </c>
      <c r="I567" s="49" t="n">
        <v>2062.2</v>
      </c>
      <c r="J567" s="49" t="n">
        <v>1233.3</v>
      </c>
      <c r="K567" s="50" t="n">
        <v>60</v>
      </c>
      <c r="L567" s="49" t="n">
        <f aca="false">'Приложение 2'!C567</f>
        <v>3465367.7</v>
      </c>
      <c r="M567" s="49" t="n">
        <v>0</v>
      </c>
      <c r="N567" s="49" t="n">
        <v>0</v>
      </c>
      <c r="O567" s="49" t="n">
        <v>0</v>
      </c>
      <c r="P567" s="49" t="n">
        <v>0</v>
      </c>
      <c r="Q567" s="49" t="n">
        <f aca="false">L567-N567-P567</f>
        <v>3465367.7</v>
      </c>
      <c r="R567" s="49" t="n">
        <f aca="false">L567/I567</f>
        <v>1680.42270390845</v>
      </c>
      <c r="S567" s="49" t="n">
        <f aca="false">L567/I567</f>
        <v>1680.42270390845</v>
      </c>
      <c r="T567" s="51" t="n">
        <v>42735</v>
      </c>
      <c r="U567" s="77"/>
      <c r="V567" s="77"/>
    </row>
    <row r="568" s="60" customFormat="true" ht="14.35" hidden="false" customHeight="false" outlineLevel="0" collapsed="false">
      <c r="A568" s="38" t="s">
        <v>920</v>
      </c>
      <c r="B568" s="46" t="s">
        <v>139</v>
      </c>
      <c r="C568" s="47" t="n">
        <v>1979</v>
      </c>
      <c r="D568" s="47" t="n">
        <v>2007</v>
      </c>
      <c r="E568" s="48" t="s">
        <v>40</v>
      </c>
      <c r="F568" s="47" t="n">
        <v>2</v>
      </c>
      <c r="G568" s="47" t="n">
        <v>3</v>
      </c>
      <c r="H568" s="49" t="n">
        <v>815</v>
      </c>
      <c r="I568" s="49" t="n">
        <v>728.6</v>
      </c>
      <c r="J568" s="49" t="n">
        <v>431.8</v>
      </c>
      <c r="K568" s="50" t="n">
        <v>36</v>
      </c>
      <c r="L568" s="49" t="n">
        <f aca="false">'Приложение 2'!C568</f>
        <v>5018317.59</v>
      </c>
      <c r="M568" s="49" t="n">
        <v>0</v>
      </c>
      <c r="N568" s="49" t="n">
        <v>1871384</v>
      </c>
      <c r="O568" s="49" t="n">
        <v>0</v>
      </c>
      <c r="P568" s="49" t="n">
        <v>2840932.8</v>
      </c>
      <c r="Q568" s="49" t="n">
        <f aca="false">L568-N568-P568</f>
        <v>306000.79</v>
      </c>
      <c r="R568" s="49" t="n">
        <f aca="false">L568/I568</f>
        <v>6887.61678561625</v>
      </c>
      <c r="S568" s="49" t="n">
        <f aca="false">L568/I568</f>
        <v>6887.61678561625</v>
      </c>
      <c r="T568" s="51" t="n">
        <v>42735</v>
      </c>
      <c r="U568" s="77"/>
      <c r="V568" s="77"/>
    </row>
    <row r="569" s="60" customFormat="true" ht="14.35" hidden="false" customHeight="false" outlineLevel="0" collapsed="false">
      <c r="A569" s="38" t="s">
        <v>921</v>
      </c>
      <c r="B569" s="46" t="s">
        <v>141</v>
      </c>
      <c r="C569" s="47" t="n">
        <v>1978</v>
      </c>
      <c r="D569" s="47" t="n">
        <v>2011</v>
      </c>
      <c r="E569" s="48" t="s">
        <v>40</v>
      </c>
      <c r="F569" s="47" t="n">
        <v>2</v>
      </c>
      <c r="G569" s="47" t="n">
        <v>3</v>
      </c>
      <c r="H569" s="49" t="n">
        <v>818.2</v>
      </c>
      <c r="I569" s="49" t="n">
        <v>724</v>
      </c>
      <c r="J569" s="49" t="n">
        <v>241.9</v>
      </c>
      <c r="K569" s="50" t="n">
        <v>36</v>
      </c>
      <c r="L569" s="49" t="n">
        <f aca="false">'Приложение 2'!C569</f>
        <v>733972.1</v>
      </c>
      <c r="M569" s="49" t="n">
        <v>0</v>
      </c>
      <c r="N569" s="49" t="n">
        <v>432723.1</v>
      </c>
      <c r="O569" s="49" t="n">
        <v>0</v>
      </c>
      <c r="P569" s="49" t="n">
        <f aca="false">L569-N569-Q569</f>
        <v>301249</v>
      </c>
      <c r="Q569" s="49" t="n">
        <v>0</v>
      </c>
      <c r="R569" s="49" t="n">
        <f aca="false">L569/I569</f>
        <v>1013.77361878453</v>
      </c>
      <c r="S569" s="49" t="n">
        <f aca="false">L569/I569</f>
        <v>1013.77361878453</v>
      </c>
      <c r="T569" s="51" t="n">
        <v>42735</v>
      </c>
      <c r="U569" s="77"/>
      <c r="V569" s="77"/>
    </row>
    <row r="570" s="60" customFormat="true" ht="14.35" hidden="false" customHeight="false" outlineLevel="0" collapsed="false">
      <c r="A570" s="38" t="s">
        <v>922</v>
      </c>
      <c r="B570" s="46" t="s">
        <v>923</v>
      </c>
      <c r="C570" s="47" t="n">
        <v>1981</v>
      </c>
      <c r="D570" s="47" t="n">
        <v>2007</v>
      </c>
      <c r="E570" s="48" t="s">
        <v>40</v>
      </c>
      <c r="F570" s="47" t="n">
        <v>2</v>
      </c>
      <c r="G570" s="47" t="n">
        <v>3</v>
      </c>
      <c r="H570" s="49" t="n">
        <v>820.1</v>
      </c>
      <c r="I570" s="49" t="n">
        <v>734.3</v>
      </c>
      <c r="J570" s="49" t="n">
        <v>734.3</v>
      </c>
      <c r="K570" s="50" t="n">
        <v>36</v>
      </c>
      <c r="L570" s="49" t="n">
        <f aca="false">'Приложение 2'!C570</f>
        <v>4310004.13</v>
      </c>
      <c r="M570" s="49" t="n">
        <v>0</v>
      </c>
      <c r="N570" s="49" t="n">
        <v>1580249</v>
      </c>
      <c r="O570" s="49" t="n">
        <v>0</v>
      </c>
      <c r="P570" s="49" t="n">
        <f aca="false">L570-N570</f>
        <v>2729755.13</v>
      </c>
      <c r="Q570" s="49" t="n">
        <v>0</v>
      </c>
      <c r="R570" s="49" t="n">
        <f aca="false">L570/I570</f>
        <v>5869.54123655182</v>
      </c>
      <c r="S570" s="49" t="n">
        <f aca="false">L570/I570</f>
        <v>5869.54123655182</v>
      </c>
      <c r="T570" s="51" t="n">
        <v>42735</v>
      </c>
      <c r="U570" s="77"/>
      <c r="V570" s="77"/>
    </row>
    <row r="571" s="60" customFormat="true" ht="14.35" hidden="false" customHeight="false" outlineLevel="0" collapsed="false">
      <c r="A571" s="38" t="s">
        <v>924</v>
      </c>
      <c r="B571" s="46" t="s">
        <v>925</v>
      </c>
      <c r="C571" s="47" t="n">
        <v>1971</v>
      </c>
      <c r="D571" s="47" t="n">
        <v>2012</v>
      </c>
      <c r="E571" s="48" t="s">
        <v>40</v>
      </c>
      <c r="F571" s="47" t="n">
        <v>2</v>
      </c>
      <c r="G571" s="47" t="n">
        <v>2</v>
      </c>
      <c r="H571" s="49" t="n">
        <v>551.9</v>
      </c>
      <c r="I571" s="49" t="n">
        <v>512.4</v>
      </c>
      <c r="J571" s="49" t="n">
        <v>512.4</v>
      </c>
      <c r="K571" s="50" t="n">
        <v>36</v>
      </c>
      <c r="L571" s="49" t="n">
        <f aca="false">'Приложение 2'!C571</f>
        <v>1133729.94</v>
      </c>
      <c r="M571" s="49" t="n">
        <v>0</v>
      </c>
      <c r="N571" s="49" t="n">
        <v>181741.94</v>
      </c>
      <c r="O571" s="49" t="n">
        <v>0</v>
      </c>
      <c r="P571" s="49" t="n">
        <f aca="false">L571-N571-Q571</f>
        <v>951988</v>
      </c>
      <c r="Q571" s="49" t="n">
        <v>0</v>
      </c>
      <c r="R571" s="49" t="n">
        <f aca="false">L571/I571</f>
        <v>2212.58770491803</v>
      </c>
      <c r="S571" s="49" t="n">
        <f aca="false">L571/I571</f>
        <v>2212.58770491803</v>
      </c>
      <c r="T571" s="51" t="n">
        <v>42735</v>
      </c>
      <c r="U571" s="77"/>
      <c r="V571" s="77"/>
    </row>
    <row r="572" s="60" customFormat="true" ht="14.35" hidden="false" customHeight="false" outlineLevel="0" collapsed="false">
      <c r="A572" s="38" t="s">
        <v>926</v>
      </c>
      <c r="B572" s="46" t="s">
        <v>927</v>
      </c>
      <c r="C572" s="47" t="n">
        <v>1972</v>
      </c>
      <c r="D572" s="47" t="n">
        <v>2011</v>
      </c>
      <c r="E572" s="48" t="s">
        <v>40</v>
      </c>
      <c r="F572" s="47" t="n">
        <v>2</v>
      </c>
      <c r="G572" s="47" t="n">
        <v>2</v>
      </c>
      <c r="H572" s="49" t="n">
        <v>520.9</v>
      </c>
      <c r="I572" s="49" t="n">
        <v>480.6</v>
      </c>
      <c r="J572" s="49" t="n">
        <v>480.6</v>
      </c>
      <c r="K572" s="50" t="n">
        <v>23</v>
      </c>
      <c r="L572" s="49" t="n">
        <f aca="false">'Приложение 2'!C572</f>
        <v>1102655.71</v>
      </c>
      <c r="M572" s="49" t="n">
        <v>0</v>
      </c>
      <c r="N572" s="49" t="n">
        <v>136624.71</v>
      </c>
      <c r="O572" s="49" t="n">
        <v>0</v>
      </c>
      <c r="P572" s="49" t="n">
        <f aca="false">L572-N572-Q572</f>
        <v>966031</v>
      </c>
      <c r="Q572" s="49" t="n">
        <v>0</v>
      </c>
      <c r="R572" s="49" t="n">
        <f aca="false">L572/I572</f>
        <v>2294.33148148148</v>
      </c>
      <c r="S572" s="49" t="n">
        <f aca="false">L572/I572</f>
        <v>2294.33148148148</v>
      </c>
      <c r="T572" s="51" t="n">
        <v>42735</v>
      </c>
      <c r="U572" s="77"/>
      <c r="V572" s="77"/>
    </row>
    <row r="573" s="60" customFormat="true" ht="14.35" hidden="false" customHeight="false" outlineLevel="0" collapsed="false">
      <c r="A573" s="38" t="s">
        <v>928</v>
      </c>
      <c r="B573" s="46" t="s">
        <v>929</v>
      </c>
      <c r="C573" s="47" t="n">
        <v>1974</v>
      </c>
      <c r="D573" s="47" t="n">
        <v>2012</v>
      </c>
      <c r="E573" s="48" t="s">
        <v>40</v>
      </c>
      <c r="F573" s="47" t="n">
        <v>2</v>
      </c>
      <c r="G573" s="47" t="n">
        <v>2</v>
      </c>
      <c r="H573" s="49" t="n">
        <v>532.1</v>
      </c>
      <c r="I573" s="49" t="n">
        <v>492.8</v>
      </c>
      <c r="J573" s="49" t="n">
        <v>492.8</v>
      </c>
      <c r="K573" s="50" t="n">
        <v>36</v>
      </c>
      <c r="L573" s="49" t="n">
        <f aca="false">'Приложение 2'!C573</f>
        <v>1315105.5</v>
      </c>
      <c r="M573" s="49" t="n">
        <v>0</v>
      </c>
      <c r="N573" s="49" t="n">
        <v>472128</v>
      </c>
      <c r="O573" s="49" t="n">
        <v>0</v>
      </c>
      <c r="P573" s="49" t="n">
        <f aca="false">L573-N573-Q573</f>
        <v>842977.5</v>
      </c>
      <c r="Q573" s="49" t="n">
        <v>0</v>
      </c>
      <c r="R573" s="49" t="n">
        <f aca="false">L573/I573</f>
        <v>2668.63940746753</v>
      </c>
      <c r="S573" s="49" t="n">
        <f aca="false">L573/I573</f>
        <v>2668.63940746753</v>
      </c>
      <c r="T573" s="51" t="n">
        <v>42735</v>
      </c>
      <c r="U573" s="77"/>
      <c r="V573" s="77"/>
    </row>
    <row r="574" s="60" customFormat="true" ht="14.35" hidden="false" customHeight="false" outlineLevel="0" collapsed="false">
      <c r="A574" s="38" t="s">
        <v>930</v>
      </c>
      <c r="B574" s="46" t="s">
        <v>931</v>
      </c>
      <c r="C574" s="47" t="n">
        <v>1974</v>
      </c>
      <c r="D574" s="47" t="n">
        <v>2007</v>
      </c>
      <c r="E574" s="48" t="s">
        <v>40</v>
      </c>
      <c r="F574" s="47" t="n">
        <v>2</v>
      </c>
      <c r="G574" s="47" t="n">
        <v>2</v>
      </c>
      <c r="H574" s="49" t="n">
        <v>523.4</v>
      </c>
      <c r="I574" s="49" t="n">
        <v>482.8</v>
      </c>
      <c r="J574" s="49" t="n">
        <v>482.8</v>
      </c>
      <c r="K574" s="50" t="n">
        <v>36</v>
      </c>
      <c r="L574" s="49" t="n">
        <f aca="false">'Приложение 2'!C574</f>
        <v>3245726.79</v>
      </c>
      <c r="M574" s="49" t="n">
        <v>0</v>
      </c>
      <c r="N574" s="49" t="n">
        <v>1275681.2</v>
      </c>
      <c r="O574" s="49" t="n">
        <v>0</v>
      </c>
      <c r="P574" s="49" t="n">
        <f aca="false">L574-N574-Q574</f>
        <v>1970045.59</v>
      </c>
      <c r="Q574" s="49" t="n">
        <v>0</v>
      </c>
      <c r="R574" s="49" t="n">
        <f aca="false">L574/I574</f>
        <v>6722.71497514499</v>
      </c>
      <c r="S574" s="49" t="n">
        <f aca="false">L574/I574</f>
        <v>6722.71497514499</v>
      </c>
      <c r="T574" s="51" t="n">
        <v>42735</v>
      </c>
      <c r="U574" s="77"/>
      <c r="V574" s="77"/>
    </row>
    <row r="575" s="60" customFormat="true" ht="14.35" hidden="false" customHeight="false" outlineLevel="0" collapsed="false">
      <c r="A575" s="38" t="s">
        <v>932</v>
      </c>
      <c r="B575" s="46" t="s">
        <v>933</v>
      </c>
      <c r="C575" s="47" t="n">
        <v>1982</v>
      </c>
      <c r="D575" s="47" t="n">
        <v>1982</v>
      </c>
      <c r="E575" s="48" t="s">
        <v>45</v>
      </c>
      <c r="F575" s="47" t="n">
        <v>3</v>
      </c>
      <c r="G575" s="47" t="n">
        <v>3</v>
      </c>
      <c r="H575" s="49" t="n">
        <v>708.8</v>
      </c>
      <c r="I575" s="49" t="n">
        <v>642.1</v>
      </c>
      <c r="J575" s="49" t="n">
        <v>605.2</v>
      </c>
      <c r="K575" s="50" t="n">
        <v>29</v>
      </c>
      <c r="L575" s="49" t="n">
        <f aca="false">'Приложение 2'!C575</f>
        <v>1288786.34</v>
      </c>
      <c r="M575" s="49" t="n">
        <v>0</v>
      </c>
      <c r="N575" s="49" t="n">
        <v>0</v>
      </c>
      <c r="O575" s="49" t="n">
        <v>0</v>
      </c>
      <c r="P575" s="49" t="n">
        <v>0</v>
      </c>
      <c r="Q575" s="49" t="n">
        <f aca="false">L575-N575-P575</f>
        <v>1288786.34</v>
      </c>
      <c r="R575" s="49" t="n">
        <f aca="false">L575/I575</f>
        <v>2007.14271920262</v>
      </c>
      <c r="S575" s="49" t="n">
        <f aca="false">L575/I575</f>
        <v>2007.14271920262</v>
      </c>
      <c r="T575" s="51" t="n">
        <v>42735</v>
      </c>
      <c r="U575" s="77"/>
      <c r="V575" s="77"/>
    </row>
    <row r="576" s="60" customFormat="true" ht="14.35" hidden="false" customHeight="false" outlineLevel="0" collapsed="false">
      <c r="A576" s="38" t="s">
        <v>934</v>
      </c>
      <c r="B576" s="46" t="s">
        <v>935</v>
      </c>
      <c r="C576" s="47" t="n">
        <v>1979</v>
      </c>
      <c r="D576" s="47" t="n">
        <v>2007</v>
      </c>
      <c r="E576" s="48" t="s">
        <v>40</v>
      </c>
      <c r="F576" s="47" t="n">
        <v>2</v>
      </c>
      <c r="G576" s="47" t="n">
        <v>3</v>
      </c>
      <c r="H576" s="49" t="n">
        <v>827.8</v>
      </c>
      <c r="I576" s="49" t="n">
        <v>735.6</v>
      </c>
      <c r="J576" s="49" t="n">
        <v>735.6</v>
      </c>
      <c r="K576" s="50" t="n">
        <v>36</v>
      </c>
      <c r="L576" s="49" t="n">
        <f aca="false">'Приложение 2'!C576</f>
        <v>1560490.18</v>
      </c>
      <c r="M576" s="49" t="n">
        <v>0</v>
      </c>
      <c r="N576" s="49" t="n">
        <v>582517</v>
      </c>
      <c r="O576" s="49" t="n">
        <v>0</v>
      </c>
      <c r="P576" s="49" t="n">
        <f aca="false">L576-N576-Q576</f>
        <v>977973.18</v>
      </c>
      <c r="Q576" s="49" t="n">
        <v>0</v>
      </c>
      <c r="R576" s="49" t="n">
        <f aca="false">L576/I576</f>
        <v>2121.38414899402</v>
      </c>
      <c r="S576" s="49" t="n">
        <f aca="false">L576/I576</f>
        <v>2121.38414899402</v>
      </c>
      <c r="T576" s="51" t="n">
        <v>42735</v>
      </c>
      <c r="U576" s="77"/>
      <c r="V576" s="77"/>
    </row>
    <row r="577" s="60" customFormat="true" ht="14.35" hidden="false" customHeight="false" outlineLevel="0" collapsed="false">
      <c r="A577" s="38" t="s">
        <v>936</v>
      </c>
      <c r="B577" s="46" t="s">
        <v>937</v>
      </c>
      <c r="C577" s="47" t="n">
        <v>1974</v>
      </c>
      <c r="D577" s="47" t="n">
        <v>2007</v>
      </c>
      <c r="E577" s="48" t="s">
        <v>40</v>
      </c>
      <c r="F577" s="47" t="n">
        <v>2</v>
      </c>
      <c r="G577" s="47" t="n">
        <v>2</v>
      </c>
      <c r="H577" s="49" t="n">
        <v>536</v>
      </c>
      <c r="I577" s="49" t="n">
        <v>495</v>
      </c>
      <c r="J577" s="49" t="n">
        <v>495</v>
      </c>
      <c r="K577" s="50" t="n">
        <v>24</v>
      </c>
      <c r="L577" s="49" t="n">
        <f aca="false">'Приложение 2'!C577</f>
        <v>71898.36</v>
      </c>
      <c r="M577" s="49" t="n">
        <v>0</v>
      </c>
      <c r="N577" s="49" t="n">
        <v>17451.57</v>
      </c>
      <c r="O577" s="49" t="n">
        <v>0</v>
      </c>
      <c r="P577" s="49" t="n">
        <f aca="false">L577-N577-Q577</f>
        <v>54446.79</v>
      </c>
      <c r="Q577" s="49" t="n">
        <v>0</v>
      </c>
      <c r="R577" s="49" t="n">
        <f aca="false">L577/I577</f>
        <v>145.249212121212</v>
      </c>
      <c r="S577" s="49" t="n">
        <f aca="false">L577/I577</f>
        <v>145.249212121212</v>
      </c>
      <c r="T577" s="51" t="n">
        <v>42735</v>
      </c>
      <c r="U577" s="77"/>
      <c r="V577" s="77"/>
    </row>
    <row r="578" s="60" customFormat="true" ht="14.35" hidden="false" customHeight="false" outlineLevel="0" collapsed="false">
      <c r="A578" s="38" t="s">
        <v>938</v>
      </c>
      <c r="B578" s="46" t="s">
        <v>939</v>
      </c>
      <c r="C578" s="47" t="n">
        <v>1970</v>
      </c>
      <c r="D578" s="47" t="n">
        <v>2007</v>
      </c>
      <c r="E578" s="48" t="s">
        <v>40</v>
      </c>
      <c r="F578" s="47" t="n">
        <v>2</v>
      </c>
      <c r="G578" s="47" t="n">
        <v>3</v>
      </c>
      <c r="H578" s="49" t="n">
        <v>589</v>
      </c>
      <c r="I578" s="49" t="n">
        <v>527.8</v>
      </c>
      <c r="J578" s="49" t="n">
        <v>527.8</v>
      </c>
      <c r="K578" s="50" t="n">
        <v>26</v>
      </c>
      <c r="L578" s="49" t="n">
        <f aca="false">'Приложение 2'!C578</f>
        <v>1048524.69</v>
      </c>
      <c r="M578" s="49" t="n">
        <v>0</v>
      </c>
      <c r="N578" s="49" t="n">
        <v>450602</v>
      </c>
      <c r="O578" s="49" t="n">
        <v>0</v>
      </c>
      <c r="P578" s="49" t="n">
        <f aca="false">L578-N578-Q578</f>
        <v>597922.69</v>
      </c>
      <c r="Q578" s="49" t="n">
        <v>0</v>
      </c>
      <c r="R578" s="49" t="n">
        <f aca="false">L578/I578</f>
        <v>1986.59471390678</v>
      </c>
      <c r="S578" s="49" t="n">
        <f aca="false">L578/I578</f>
        <v>1986.59471390678</v>
      </c>
      <c r="T578" s="51" t="n">
        <v>42735</v>
      </c>
      <c r="U578" s="77"/>
      <c r="V578" s="77"/>
    </row>
    <row r="579" s="60" customFormat="true" ht="14.35" hidden="false" customHeight="false" outlineLevel="0" collapsed="false">
      <c r="A579" s="38" t="s">
        <v>940</v>
      </c>
      <c r="B579" s="46" t="s">
        <v>941</v>
      </c>
      <c r="C579" s="47" t="n">
        <v>1979</v>
      </c>
      <c r="D579" s="47" t="n">
        <v>2007</v>
      </c>
      <c r="E579" s="48" t="s">
        <v>40</v>
      </c>
      <c r="F579" s="47" t="n">
        <v>3</v>
      </c>
      <c r="G579" s="47" t="n">
        <v>3</v>
      </c>
      <c r="H579" s="49" t="n">
        <v>1805.7</v>
      </c>
      <c r="I579" s="49" t="n">
        <v>1646.7</v>
      </c>
      <c r="J579" s="49" t="n">
        <v>1646.7</v>
      </c>
      <c r="K579" s="50" t="n">
        <v>108</v>
      </c>
      <c r="L579" s="49" t="n">
        <f aca="false">'Приложение 2'!C579</f>
        <v>513451.01</v>
      </c>
      <c r="M579" s="49" t="n">
        <v>0</v>
      </c>
      <c r="N579" s="49" t="n">
        <v>293004.01</v>
      </c>
      <c r="O579" s="49" t="n">
        <v>0</v>
      </c>
      <c r="P579" s="49" t="n">
        <f aca="false">L579-N579-Q579</f>
        <v>220447</v>
      </c>
      <c r="Q579" s="49" t="n">
        <v>0</v>
      </c>
      <c r="R579" s="49" t="n">
        <f aca="false">L579/I579</f>
        <v>311.806042387806</v>
      </c>
      <c r="S579" s="49" t="n">
        <f aca="false">L579/I579</f>
        <v>311.806042387806</v>
      </c>
      <c r="T579" s="51" t="n">
        <v>42735</v>
      </c>
      <c r="U579" s="77"/>
      <c r="V579" s="77"/>
    </row>
    <row r="580" s="60" customFormat="true" ht="14.35" hidden="false" customHeight="false" outlineLevel="0" collapsed="false">
      <c r="A580" s="38" t="s">
        <v>942</v>
      </c>
      <c r="B580" s="46" t="s">
        <v>415</v>
      </c>
      <c r="C580" s="47" t="n">
        <v>1972</v>
      </c>
      <c r="D580" s="47" t="n">
        <v>2007</v>
      </c>
      <c r="E580" s="48" t="s">
        <v>45</v>
      </c>
      <c r="F580" s="47" t="n">
        <v>3</v>
      </c>
      <c r="G580" s="47" t="n">
        <v>3</v>
      </c>
      <c r="H580" s="49" t="n">
        <v>1764.9</v>
      </c>
      <c r="I580" s="49" t="n">
        <v>1609.8</v>
      </c>
      <c r="J580" s="49" t="n">
        <v>1609.8</v>
      </c>
      <c r="K580" s="50" t="n">
        <v>108</v>
      </c>
      <c r="L580" s="49" t="n">
        <f aca="false">'Приложение 2'!C580</f>
        <v>3531242.77</v>
      </c>
      <c r="M580" s="49" t="n">
        <v>0</v>
      </c>
      <c r="N580" s="49" t="n">
        <v>1545745</v>
      </c>
      <c r="O580" s="49" t="n">
        <v>0</v>
      </c>
      <c r="P580" s="49" t="n">
        <f aca="false">L580-N580-Q580</f>
        <v>1985497.77</v>
      </c>
      <c r="Q580" s="49" t="n">
        <v>0</v>
      </c>
      <c r="R580" s="49" t="n">
        <f aca="false">L580/H580</f>
        <v>2000.81747974389</v>
      </c>
      <c r="S580" s="49" t="n">
        <f aca="false">R580</f>
        <v>2000.81747974389</v>
      </c>
      <c r="T580" s="51" t="n">
        <v>42735</v>
      </c>
      <c r="U580" s="77"/>
      <c r="V580" s="77"/>
    </row>
    <row r="581" s="9" customFormat="true" ht="14.35" hidden="false" customHeight="false" outlineLevel="0" collapsed="false">
      <c r="A581" s="17" t="n">
        <v>8</v>
      </c>
      <c r="B581" s="39" t="s">
        <v>416</v>
      </c>
      <c r="C581" s="18" t="s">
        <v>31</v>
      </c>
      <c r="D581" s="18" t="s">
        <v>31</v>
      </c>
      <c r="E581" s="18" t="s">
        <v>31</v>
      </c>
      <c r="F581" s="18" t="s">
        <v>31</v>
      </c>
      <c r="G581" s="18" t="s">
        <v>31</v>
      </c>
      <c r="H581" s="21" t="n">
        <f aca="false">H582+H586</f>
        <v>2046.2</v>
      </c>
      <c r="I581" s="21" t="n">
        <f aca="false">I582+I586</f>
        <v>2000.8</v>
      </c>
      <c r="J581" s="21" t="n">
        <f aca="false">J582+J586</f>
        <v>1176.75</v>
      </c>
      <c r="K581" s="26" t="n">
        <f aca="false">K582+K586</f>
        <v>67</v>
      </c>
      <c r="L581" s="21" t="n">
        <f aca="false">L582+L586</f>
        <v>5153409</v>
      </c>
      <c r="M581" s="21" t="n">
        <f aca="false">M582+M586</f>
        <v>0</v>
      </c>
      <c r="N581" s="21" t="n">
        <f aca="false">N582+N586</f>
        <v>3036071.72</v>
      </c>
      <c r="O581" s="21" t="n">
        <f aca="false">O582+O586</f>
        <v>0</v>
      </c>
      <c r="P581" s="21" t="n">
        <f aca="false">P582+P586</f>
        <v>2117337.28</v>
      </c>
      <c r="Q581" s="21" t="n">
        <f aca="false">Q582+Q586</f>
        <v>0</v>
      </c>
      <c r="R581" s="21" t="s">
        <v>31</v>
      </c>
      <c r="S581" s="21" t="s">
        <v>31</v>
      </c>
      <c r="T581" s="17" t="s">
        <v>31</v>
      </c>
      <c r="U581" s="77"/>
      <c r="V581" s="77"/>
    </row>
    <row r="582" s="9" customFormat="true" ht="14.35" hidden="false" customHeight="false" outlineLevel="0" collapsed="false">
      <c r="A582" s="38" t="s">
        <v>238</v>
      </c>
      <c r="B582" s="37" t="s">
        <v>424</v>
      </c>
      <c r="C582" s="18" t="s">
        <v>31</v>
      </c>
      <c r="D582" s="18" t="s">
        <v>31</v>
      </c>
      <c r="E582" s="18" t="s">
        <v>31</v>
      </c>
      <c r="F582" s="18" t="s">
        <v>31</v>
      </c>
      <c r="G582" s="18" t="s">
        <v>31</v>
      </c>
      <c r="H582" s="21" t="n">
        <f aca="false">SUM(H583:H585)</f>
        <v>1841.1</v>
      </c>
      <c r="I582" s="21" t="n">
        <f aca="false">SUM(I583:I585)</f>
        <v>1795.7</v>
      </c>
      <c r="J582" s="21" t="n">
        <f aca="false">SUM(J583:J585)</f>
        <v>971.65</v>
      </c>
      <c r="K582" s="26" t="n">
        <f aca="false">SUM(K583:K585)</f>
        <v>54</v>
      </c>
      <c r="L582" s="21" t="n">
        <f aca="false">SUM(L583:L585)</f>
        <v>4755694</v>
      </c>
      <c r="M582" s="21" t="n">
        <f aca="false">SUM(M583:M585)</f>
        <v>0</v>
      </c>
      <c r="N582" s="21" t="n">
        <f aca="false">SUM(N583:N585)</f>
        <v>3036071.72</v>
      </c>
      <c r="O582" s="21" t="n">
        <f aca="false">SUM(O583:O585)</f>
        <v>0</v>
      </c>
      <c r="P582" s="21" t="n">
        <f aca="false">SUM(P583:P585)</f>
        <v>1719622.28</v>
      </c>
      <c r="Q582" s="21" t="n">
        <f aca="false">SUM(Q583:Q585)</f>
        <v>0</v>
      </c>
      <c r="R582" s="21" t="s">
        <v>31</v>
      </c>
      <c r="S582" s="21" t="s">
        <v>31</v>
      </c>
      <c r="T582" s="17" t="s">
        <v>31</v>
      </c>
      <c r="U582" s="77"/>
      <c r="V582" s="77"/>
    </row>
    <row r="583" s="9" customFormat="true" ht="14.35" hidden="false" customHeight="false" outlineLevel="0" collapsed="false">
      <c r="A583" s="38" t="s">
        <v>240</v>
      </c>
      <c r="B583" s="39" t="s">
        <v>943</v>
      </c>
      <c r="C583" s="17" t="n">
        <v>1971</v>
      </c>
      <c r="D583" s="17" t="n">
        <v>2000</v>
      </c>
      <c r="E583" s="40" t="s">
        <v>40</v>
      </c>
      <c r="F583" s="17" t="n">
        <v>2</v>
      </c>
      <c r="G583" s="17" t="n">
        <v>2</v>
      </c>
      <c r="H583" s="21" t="n">
        <v>562.2</v>
      </c>
      <c r="I583" s="21" t="n">
        <v>516.8</v>
      </c>
      <c r="J583" s="21" t="n">
        <v>258.4</v>
      </c>
      <c r="K583" s="26" t="n">
        <v>21</v>
      </c>
      <c r="L583" s="21" t="n">
        <f aca="false">'Приложение 2'!C583</f>
        <v>1124712</v>
      </c>
      <c r="M583" s="21" t="n">
        <v>0</v>
      </c>
      <c r="N583" s="21" t="n">
        <v>753196</v>
      </c>
      <c r="O583" s="21" t="n">
        <v>0</v>
      </c>
      <c r="P583" s="21" t="n">
        <f aca="false">L583-N583-O583</f>
        <v>371516</v>
      </c>
      <c r="Q583" s="21" t="n">
        <v>0</v>
      </c>
      <c r="R583" s="21" t="n">
        <f aca="false">L583/I583</f>
        <v>2176.30030959752</v>
      </c>
      <c r="S583" s="21" t="n">
        <f aca="false">R583</f>
        <v>2176.30030959752</v>
      </c>
      <c r="T583" s="42" t="s">
        <v>477</v>
      </c>
      <c r="U583" s="77"/>
      <c r="V583" s="77"/>
    </row>
    <row r="584" s="9" customFormat="true" ht="14.35" hidden="false" customHeight="false" outlineLevel="0" collapsed="false">
      <c r="A584" s="38" t="s">
        <v>434</v>
      </c>
      <c r="B584" s="39" t="s">
        <v>944</v>
      </c>
      <c r="C584" s="17" t="n">
        <v>1979</v>
      </c>
      <c r="D584" s="17" t="n">
        <v>2000</v>
      </c>
      <c r="E584" s="40" t="s">
        <v>40</v>
      </c>
      <c r="F584" s="17" t="n">
        <v>2</v>
      </c>
      <c r="G584" s="17" t="n">
        <v>3</v>
      </c>
      <c r="H584" s="21" t="n">
        <v>839.4</v>
      </c>
      <c r="I584" s="21" t="n">
        <v>839.4</v>
      </c>
      <c r="J584" s="21" t="n">
        <v>493.5</v>
      </c>
      <c r="K584" s="26" t="n">
        <v>15</v>
      </c>
      <c r="L584" s="21" t="n">
        <f aca="false">'Приложение 2'!C584</f>
        <v>1640930</v>
      </c>
      <c r="M584" s="21" t="n">
        <v>0</v>
      </c>
      <c r="N584" s="21" t="n">
        <v>1147881</v>
      </c>
      <c r="O584" s="21" t="n">
        <v>0</v>
      </c>
      <c r="P584" s="21" t="n">
        <f aca="false">L584-N584-O584</f>
        <v>493049</v>
      </c>
      <c r="Q584" s="21" t="n">
        <v>0</v>
      </c>
      <c r="R584" s="21" t="n">
        <f aca="false">L584/I584</f>
        <v>1954.88444126757</v>
      </c>
      <c r="S584" s="21" t="n">
        <f aca="false">R584</f>
        <v>1954.88444126757</v>
      </c>
      <c r="T584" s="42" t="s">
        <v>477</v>
      </c>
      <c r="U584" s="77"/>
      <c r="V584" s="77"/>
    </row>
    <row r="585" s="9" customFormat="true" ht="14.35" hidden="false" customHeight="false" outlineLevel="0" collapsed="false">
      <c r="A585" s="38" t="s">
        <v>436</v>
      </c>
      <c r="B585" s="39" t="s">
        <v>945</v>
      </c>
      <c r="C585" s="17" t="n">
        <v>1974</v>
      </c>
      <c r="D585" s="17" t="n">
        <v>1998</v>
      </c>
      <c r="E585" s="40" t="s">
        <v>40</v>
      </c>
      <c r="F585" s="17" t="n">
        <v>2</v>
      </c>
      <c r="G585" s="17" t="n">
        <v>3</v>
      </c>
      <c r="H585" s="21" t="n">
        <v>439.5</v>
      </c>
      <c r="I585" s="21" t="n">
        <v>439.5</v>
      </c>
      <c r="J585" s="21" t="n">
        <f aca="false">439.5/2</f>
        <v>219.75</v>
      </c>
      <c r="K585" s="26" t="n">
        <v>18</v>
      </c>
      <c r="L585" s="21" t="n">
        <f aca="false">'Приложение 2'!C585</f>
        <v>1990052</v>
      </c>
      <c r="M585" s="21" t="n">
        <v>0</v>
      </c>
      <c r="N585" s="21" t="n">
        <v>1134994.72</v>
      </c>
      <c r="O585" s="21" t="n">
        <v>0</v>
      </c>
      <c r="P585" s="21" t="n">
        <f aca="false">L585-N585-O585</f>
        <v>855057.28</v>
      </c>
      <c r="Q585" s="21" t="n">
        <v>0</v>
      </c>
      <c r="R585" s="21" t="n">
        <f aca="false">L585/I585</f>
        <v>4527.99089874858</v>
      </c>
      <c r="S585" s="21" t="n">
        <f aca="false">R585</f>
        <v>4527.99089874858</v>
      </c>
      <c r="T585" s="42" t="s">
        <v>477</v>
      </c>
      <c r="U585" s="77"/>
      <c r="V585" s="77"/>
    </row>
    <row r="586" s="92" customFormat="true" ht="14.35" hidden="false" customHeight="false" outlineLevel="0" collapsed="false">
      <c r="A586" s="38" t="s">
        <v>242</v>
      </c>
      <c r="B586" s="37" t="s">
        <v>430</v>
      </c>
      <c r="C586" s="90" t="s">
        <v>31</v>
      </c>
      <c r="D586" s="90" t="s">
        <v>31</v>
      </c>
      <c r="E586" s="90" t="s">
        <v>31</v>
      </c>
      <c r="F586" s="90" t="s">
        <v>31</v>
      </c>
      <c r="G586" s="90" t="s">
        <v>31</v>
      </c>
      <c r="H586" s="89" t="n">
        <f aca="false">SUM(H587:H587)</f>
        <v>205.1</v>
      </c>
      <c r="I586" s="89" t="n">
        <f aca="false">SUM(I587:I587)</f>
        <v>205.1</v>
      </c>
      <c r="J586" s="89" t="n">
        <f aca="false">SUM(J587:J587)</f>
        <v>205.1</v>
      </c>
      <c r="K586" s="91" t="n">
        <f aca="false">SUM(K587:K587)</f>
        <v>13</v>
      </c>
      <c r="L586" s="89" t="n">
        <f aca="false">SUM(L587:L587)</f>
        <v>397715</v>
      </c>
      <c r="M586" s="89" t="n">
        <f aca="false">SUM(M587:M587)</f>
        <v>0</v>
      </c>
      <c r="N586" s="89" t="n">
        <f aca="false">SUM(N587:N587)</f>
        <v>0</v>
      </c>
      <c r="O586" s="89" t="n">
        <f aca="false">SUM(O587:O587)</f>
        <v>0</v>
      </c>
      <c r="P586" s="89" t="n">
        <f aca="false">SUM(P587:P587)</f>
        <v>397715</v>
      </c>
      <c r="Q586" s="89" t="n">
        <f aca="false">SUM(Q587:Q587)</f>
        <v>0</v>
      </c>
      <c r="R586" s="90" t="s">
        <v>31</v>
      </c>
      <c r="S586" s="90" t="s">
        <v>31</v>
      </c>
      <c r="T586" s="90" t="s">
        <v>31</v>
      </c>
      <c r="U586" s="77"/>
      <c r="V586" s="77"/>
    </row>
    <row r="587" s="92" customFormat="true" ht="14.35" hidden="false" customHeight="false" outlineLevel="0" collapsed="false">
      <c r="A587" s="38" t="s">
        <v>244</v>
      </c>
      <c r="B587" s="93" t="s">
        <v>946</v>
      </c>
      <c r="C587" s="94" t="n">
        <v>1983</v>
      </c>
      <c r="D587" s="94" t="n">
        <v>1983</v>
      </c>
      <c r="E587" s="95" t="s">
        <v>40</v>
      </c>
      <c r="F587" s="94" t="n">
        <v>2</v>
      </c>
      <c r="G587" s="94" t="n">
        <v>1</v>
      </c>
      <c r="H587" s="89" t="n">
        <v>205.1</v>
      </c>
      <c r="I587" s="89" t="n">
        <v>205.1</v>
      </c>
      <c r="J587" s="89" t="n">
        <v>205.1</v>
      </c>
      <c r="K587" s="91" t="n">
        <v>13</v>
      </c>
      <c r="L587" s="89" t="n">
        <f aca="false">'Приложение 2'!C587</f>
        <v>397715</v>
      </c>
      <c r="M587" s="89" t="n">
        <v>0</v>
      </c>
      <c r="N587" s="89" t="n">
        <v>0</v>
      </c>
      <c r="O587" s="89" t="n">
        <v>0</v>
      </c>
      <c r="P587" s="89" t="n">
        <f aca="false">L587-N587-O587</f>
        <v>397715</v>
      </c>
      <c r="Q587" s="89" t="n">
        <v>0</v>
      </c>
      <c r="R587" s="89" t="n">
        <f aca="false">L587/I587</f>
        <v>1939.12725499756</v>
      </c>
      <c r="S587" s="89" t="n">
        <f aca="false">R587</f>
        <v>1939.12725499756</v>
      </c>
      <c r="T587" s="96" t="n">
        <v>42735</v>
      </c>
      <c r="U587" s="77"/>
      <c r="V587" s="77"/>
    </row>
    <row r="588" s="78" customFormat="true" ht="14.35" hidden="false" customHeight="false" outlineLevel="0" collapsed="false">
      <c r="A588" s="17" t="n">
        <v>9</v>
      </c>
      <c r="B588" s="39" t="s">
        <v>153</v>
      </c>
      <c r="C588" s="18" t="s">
        <v>31</v>
      </c>
      <c r="D588" s="18" t="s">
        <v>31</v>
      </c>
      <c r="E588" s="18" t="s">
        <v>31</v>
      </c>
      <c r="F588" s="18" t="s">
        <v>31</v>
      </c>
      <c r="G588" s="18" t="s">
        <v>31</v>
      </c>
      <c r="H588" s="21" t="n">
        <f aca="false">H589</f>
        <v>707472.82</v>
      </c>
      <c r="I588" s="21" t="n">
        <f aca="false">I589</f>
        <v>638951.7</v>
      </c>
      <c r="J588" s="21" t="n">
        <f aca="false">J589</f>
        <v>627726.1</v>
      </c>
      <c r="K588" s="26" t="n">
        <f aca="false">K589</f>
        <v>30356</v>
      </c>
      <c r="L588" s="21" t="n">
        <f aca="false">L589</f>
        <v>671746913.24</v>
      </c>
      <c r="M588" s="21" t="n">
        <f aca="false">M589</f>
        <v>0</v>
      </c>
      <c r="N588" s="21" t="n">
        <f aca="false">N589</f>
        <v>216397140.991052</v>
      </c>
      <c r="O588" s="21" t="n">
        <f aca="false">O589</f>
        <v>0</v>
      </c>
      <c r="P588" s="21" t="n">
        <f aca="false">P589</f>
        <v>454988772.248948</v>
      </c>
      <c r="Q588" s="21" t="n">
        <f aca="false">Q589</f>
        <v>361000</v>
      </c>
      <c r="R588" s="21" t="s">
        <v>31</v>
      </c>
      <c r="S588" s="21" t="s">
        <v>31</v>
      </c>
      <c r="T588" s="17" t="s">
        <v>31</v>
      </c>
      <c r="U588" s="77"/>
      <c r="V588" s="77"/>
    </row>
    <row r="589" s="78" customFormat="true" ht="14.35" hidden="false" customHeight="false" outlineLevel="0" collapsed="false">
      <c r="A589" s="38" t="s">
        <v>608</v>
      </c>
      <c r="B589" s="37" t="s">
        <v>153</v>
      </c>
      <c r="C589" s="18" t="s">
        <v>31</v>
      </c>
      <c r="D589" s="18" t="s">
        <v>31</v>
      </c>
      <c r="E589" s="18" t="s">
        <v>31</v>
      </c>
      <c r="F589" s="18" t="s">
        <v>31</v>
      </c>
      <c r="G589" s="18" t="s">
        <v>31</v>
      </c>
      <c r="H589" s="21" t="n">
        <f aca="false">SUM(H590:H768)</f>
        <v>707472.82</v>
      </c>
      <c r="I589" s="21" t="n">
        <f aca="false">SUM(I590:I768)</f>
        <v>638951.7</v>
      </c>
      <c r="J589" s="21" t="n">
        <f aca="false">SUM(J590:J768)</f>
        <v>627726.1</v>
      </c>
      <c r="K589" s="26" t="n">
        <f aca="false">SUM(K590:K768)</f>
        <v>30356</v>
      </c>
      <c r="L589" s="21" t="n">
        <f aca="false">SUM(L590:L768)</f>
        <v>671746913.24</v>
      </c>
      <c r="M589" s="21" t="n">
        <f aca="false">SUM(M590:M768)</f>
        <v>0</v>
      </c>
      <c r="N589" s="21" t="n">
        <f aca="false">SUM(N590:N768)</f>
        <v>216397140.991052</v>
      </c>
      <c r="O589" s="21" t="n">
        <f aca="false">SUM(O590:O768)</f>
        <v>0</v>
      </c>
      <c r="P589" s="21" t="n">
        <f aca="false">SUM(P590:P768)</f>
        <v>454988772.248948</v>
      </c>
      <c r="Q589" s="21" t="n">
        <f aca="false">SUM(Q590:Q768)</f>
        <v>361000</v>
      </c>
      <c r="R589" s="21" t="s">
        <v>31</v>
      </c>
      <c r="S589" s="21" t="s">
        <v>31</v>
      </c>
      <c r="T589" s="17" t="s">
        <v>31</v>
      </c>
      <c r="U589" s="77"/>
      <c r="V589" s="77"/>
    </row>
    <row r="590" s="78" customFormat="true" ht="14.35" hidden="false" customHeight="false" outlineLevel="0" collapsed="false">
      <c r="A590" s="38" t="s">
        <v>610</v>
      </c>
      <c r="B590" s="39" t="s">
        <v>947</v>
      </c>
      <c r="C590" s="17" t="n">
        <v>1970</v>
      </c>
      <c r="D590" s="17" t="n">
        <v>2007</v>
      </c>
      <c r="E590" s="40" t="s">
        <v>50</v>
      </c>
      <c r="F590" s="17" t="n">
        <v>5</v>
      </c>
      <c r="G590" s="17" t="n">
        <v>8</v>
      </c>
      <c r="H590" s="21" t="n">
        <v>6378.6</v>
      </c>
      <c r="I590" s="21" t="n">
        <v>5759.7</v>
      </c>
      <c r="J590" s="21" t="n">
        <v>5759.7</v>
      </c>
      <c r="K590" s="17" t="n">
        <v>280</v>
      </c>
      <c r="L590" s="21" t="n">
        <f aca="false">'Приложение 2'!C590</f>
        <v>5321180</v>
      </c>
      <c r="M590" s="21" t="n">
        <v>0</v>
      </c>
      <c r="N590" s="21" t="n">
        <v>815432.37</v>
      </c>
      <c r="O590" s="21" t="n">
        <v>0</v>
      </c>
      <c r="P590" s="21" t="n">
        <f aca="false">L590-N590</f>
        <v>4505747.63</v>
      </c>
      <c r="Q590" s="21" t="n">
        <v>0</v>
      </c>
      <c r="R590" s="21" t="n">
        <f aca="false">L590/I590</f>
        <v>923.864090143584</v>
      </c>
      <c r="S590" s="21" t="n">
        <f aca="false">R590</f>
        <v>923.864090143584</v>
      </c>
      <c r="T590" s="42" t="n">
        <v>42735</v>
      </c>
      <c r="U590" s="77"/>
      <c r="V590" s="77"/>
    </row>
    <row r="591" s="78" customFormat="true" ht="14.35" hidden="false" customHeight="false" outlineLevel="0" collapsed="false">
      <c r="A591" s="38" t="s">
        <v>948</v>
      </c>
      <c r="B591" s="39" t="s">
        <v>949</v>
      </c>
      <c r="C591" s="17" t="n">
        <v>1971</v>
      </c>
      <c r="D591" s="17" t="n">
        <v>2007</v>
      </c>
      <c r="E591" s="40" t="s">
        <v>50</v>
      </c>
      <c r="F591" s="17" t="n">
        <v>5</v>
      </c>
      <c r="G591" s="17" t="n">
        <v>8</v>
      </c>
      <c r="H591" s="21" t="n">
        <v>6514.3</v>
      </c>
      <c r="I591" s="21" t="n">
        <v>5660.9</v>
      </c>
      <c r="J591" s="21" t="n">
        <v>5660.9</v>
      </c>
      <c r="K591" s="17" t="n">
        <v>276</v>
      </c>
      <c r="L591" s="21" t="n">
        <f aca="false">'Приложение 2'!C591</f>
        <v>5971941.1</v>
      </c>
      <c r="M591" s="21" t="n">
        <v>0</v>
      </c>
      <c r="N591" s="21" t="n">
        <v>1062425.03</v>
      </c>
      <c r="O591" s="21" t="n">
        <v>0</v>
      </c>
      <c r="P591" s="21" t="n">
        <f aca="false">L591-N591</f>
        <v>4909516.07</v>
      </c>
      <c r="Q591" s="21" t="n">
        <v>0</v>
      </c>
      <c r="R591" s="21" t="n">
        <f aca="false">L591/I591</f>
        <v>1054.94552103022</v>
      </c>
      <c r="S591" s="21" t="n">
        <f aca="false">R591</f>
        <v>1054.94552103022</v>
      </c>
      <c r="T591" s="42" t="n">
        <v>42735</v>
      </c>
      <c r="U591" s="77"/>
      <c r="V591" s="77"/>
    </row>
    <row r="592" s="78" customFormat="true" ht="14.35" hidden="false" customHeight="false" outlineLevel="0" collapsed="false">
      <c r="A592" s="38" t="s">
        <v>950</v>
      </c>
      <c r="B592" s="39" t="s">
        <v>951</v>
      </c>
      <c r="C592" s="17" t="n">
        <v>1972</v>
      </c>
      <c r="D592" s="17" t="n">
        <v>2007</v>
      </c>
      <c r="E592" s="40" t="s">
        <v>50</v>
      </c>
      <c r="F592" s="17" t="n">
        <v>5</v>
      </c>
      <c r="G592" s="17" t="n">
        <v>6</v>
      </c>
      <c r="H592" s="21" t="n">
        <v>4837.5</v>
      </c>
      <c r="I592" s="21" t="n">
        <v>4377.5</v>
      </c>
      <c r="J592" s="21" t="n">
        <v>4377.5</v>
      </c>
      <c r="K592" s="17" t="n">
        <v>213</v>
      </c>
      <c r="L592" s="21" t="n">
        <f aca="false">'Приложение 2'!C592</f>
        <v>6693310.38</v>
      </c>
      <c r="M592" s="21" t="n">
        <v>0</v>
      </c>
      <c r="N592" s="21" t="n">
        <v>1826414.89</v>
      </c>
      <c r="O592" s="21" t="n">
        <v>0</v>
      </c>
      <c r="P592" s="21" t="n">
        <f aca="false">L592-N592</f>
        <v>4866895.49</v>
      </c>
      <c r="Q592" s="21" t="n">
        <v>0</v>
      </c>
      <c r="R592" s="21" t="n">
        <f aca="false">L592/I592</f>
        <v>1529.02578640777</v>
      </c>
      <c r="S592" s="21" t="n">
        <f aca="false">R592</f>
        <v>1529.02578640777</v>
      </c>
      <c r="T592" s="42" t="n">
        <v>42735</v>
      </c>
      <c r="U592" s="77"/>
      <c r="V592" s="77"/>
    </row>
    <row r="593" s="78" customFormat="true" ht="14.35" hidden="false" customHeight="false" outlineLevel="0" collapsed="false">
      <c r="A593" s="38" t="s">
        <v>952</v>
      </c>
      <c r="B593" s="39" t="s">
        <v>953</v>
      </c>
      <c r="C593" s="17" t="n">
        <v>1974</v>
      </c>
      <c r="D593" s="17" t="n">
        <v>2007</v>
      </c>
      <c r="E593" s="40" t="s">
        <v>50</v>
      </c>
      <c r="F593" s="17" t="n">
        <v>5</v>
      </c>
      <c r="G593" s="17" t="n">
        <v>6</v>
      </c>
      <c r="H593" s="21" t="n">
        <v>4882.2</v>
      </c>
      <c r="I593" s="21" t="n">
        <v>4422.3</v>
      </c>
      <c r="J593" s="21" t="n">
        <v>4422.3</v>
      </c>
      <c r="K593" s="17" t="n">
        <v>215</v>
      </c>
      <c r="L593" s="21" t="n">
        <f aca="false">'Приложение 2'!C593</f>
        <v>490456</v>
      </c>
      <c r="M593" s="21" t="n">
        <v>0</v>
      </c>
      <c r="N593" s="21" t="n">
        <v>27573.08</v>
      </c>
      <c r="O593" s="21" t="n">
        <v>0</v>
      </c>
      <c r="P593" s="21" t="n">
        <f aca="false">L593-N593</f>
        <v>462882.92</v>
      </c>
      <c r="Q593" s="21" t="n">
        <v>0</v>
      </c>
      <c r="R593" s="21" t="n">
        <f aca="false">L593/I593</f>
        <v>110.905185084684</v>
      </c>
      <c r="S593" s="21" t="n">
        <f aca="false">R593</f>
        <v>110.905185084684</v>
      </c>
      <c r="T593" s="42" t="n">
        <v>42735</v>
      </c>
      <c r="U593" s="77"/>
      <c r="V593" s="77"/>
    </row>
    <row r="594" s="78" customFormat="true" ht="14.35" hidden="false" customHeight="false" outlineLevel="0" collapsed="false">
      <c r="A594" s="38" t="s">
        <v>954</v>
      </c>
      <c r="B594" s="39" t="s">
        <v>955</v>
      </c>
      <c r="C594" s="17" t="n">
        <v>1973</v>
      </c>
      <c r="D594" s="17" t="n">
        <v>2007</v>
      </c>
      <c r="E594" s="40" t="s">
        <v>50</v>
      </c>
      <c r="F594" s="17" t="n">
        <v>5</v>
      </c>
      <c r="G594" s="17" t="n">
        <v>4</v>
      </c>
      <c r="H594" s="21" t="n">
        <v>3094.1</v>
      </c>
      <c r="I594" s="21" t="n">
        <v>2757.4</v>
      </c>
      <c r="J594" s="21" t="n">
        <v>2757.4</v>
      </c>
      <c r="K594" s="17" t="n">
        <v>134</v>
      </c>
      <c r="L594" s="21" t="n">
        <f aca="false">'Приложение 2'!C594</f>
        <v>3035426</v>
      </c>
      <c r="M594" s="21" t="n">
        <v>0</v>
      </c>
      <c r="N594" s="21" t="n">
        <v>782552.18</v>
      </c>
      <c r="O594" s="21" t="n">
        <v>0</v>
      </c>
      <c r="P594" s="21" t="n">
        <f aca="false">L594-N594</f>
        <v>2252873.82</v>
      </c>
      <c r="Q594" s="21" t="n">
        <v>0</v>
      </c>
      <c r="R594" s="21" t="n">
        <f aca="false">L594/I594</f>
        <v>1100.82904185102</v>
      </c>
      <c r="S594" s="21" t="n">
        <f aca="false">R594</f>
        <v>1100.82904185102</v>
      </c>
      <c r="T594" s="42" t="n">
        <v>42735</v>
      </c>
      <c r="U594" s="77"/>
      <c r="V594" s="77"/>
    </row>
    <row r="595" s="78" customFormat="true" ht="14.35" hidden="false" customHeight="false" outlineLevel="0" collapsed="false">
      <c r="A595" s="38" t="s">
        <v>956</v>
      </c>
      <c r="B595" s="39" t="s">
        <v>957</v>
      </c>
      <c r="C595" s="17" t="n">
        <v>1973</v>
      </c>
      <c r="D595" s="17" t="n">
        <v>2007</v>
      </c>
      <c r="E595" s="40" t="s">
        <v>50</v>
      </c>
      <c r="F595" s="17" t="n">
        <v>5</v>
      </c>
      <c r="G595" s="17" t="n">
        <v>4</v>
      </c>
      <c r="H595" s="21" t="n">
        <v>3048.9</v>
      </c>
      <c r="I595" s="21" t="n">
        <v>2744.3</v>
      </c>
      <c r="J595" s="21" t="n">
        <v>2744.3</v>
      </c>
      <c r="K595" s="17" t="n">
        <v>134</v>
      </c>
      <c r="L595" s="21" t="n">
        <f aca="false">'Приложение 2'!C595</f>
        <v>2579156</v>
      </c>
      <c r="M595" s="21" t="n">
        <v>0</v>
      </c>
      <c r="N595" s="21" t="n">
        <v>362247.6</v>
      </c>
      <c r="O595" s="21" t="n">
        <v>0</v>
      </c>
      <c r="P595" s="21" t="n">
        <f aca="false">L595-N595</f>
        <v>2216908.4</v>
      </c>
      <c r="Q595" s="21" t="n">
        <v>0</v>
      </c>
      <c r="R595" s="21" t="n">
        <f aca="false">L595/I595</f>
        <v>939.822905659002</v>
      </c>
      <c r="S595" s="21" t="n">
        <f aca="false">R595</f>
        <v>939.822905659002</v>
      </c>
      <c r="T595" s="42" t="n">
        <v>42735</v>
      </c>
      <c r="U595" s="77"/>
      <c r="V595" s="77"/>
    </row>
    <row r="596" s="78" customFormat="true" ht="14.35" hidden="false" customHeight="false" outlineLevel="0" collapsed="false">
      <c r="A596" s="38" t="s">
        <v>958</v>
      </c>
      <c r="B596" s="39" t="s">
        <v>959</v>
      </c>
      <c r="C596" s="17" t="n">
        <v>1973</v>
      </c>
      <c r="D596" s="17" t="n">
        <v>2007</v>
      </c>
      <c r="E596" s="40" t="s">
        <v>50</v>
      </c>
      <c r="F596" s="17" t="n">
        <v>5</v>
      </c>
      <c r="G596" s="17" t="n">
        <v>6</v>
      </c>
      <c r="H596" s="21" t="n">
        <v>4869.2</v>
      </c>
      <c r="I596" s="21" t="n">
        <v>4410.9</v>
      </c>
      <c r="J596" s="21" t="n">
        <v>4410.9</v>
      </c>
      <c r="K596" s="17" t="n">
        <v>215</v>
      </c>
      <c r="L596" s="21" t="n">
        <f aca="false">'Приложение 2'!C596</f>
        <v>491229</v>
      </c>
      <c r="M596" s="21" t="n">
        <v>0</v>
      </c>
      <c r="N596" s="21" t="n">
        <v>27615.6</v>
      </c>
      <c r="O596" s="21" t="n">
        <v>0</v>
      </c>
      <c r="P596" s="21" t="n">
        <f aca="false">L596-N596</f>
        <v>463613.4</v>
      </c>
      <c r="Q596" s="21" t="n">
        <v>0</v>
      </c>
      <c r="R596" s="21" t="n">
        <f aca="false">L596/I596</f>
        <v>111.367067945317</v>
      </c>
      <c r="S596" s="21" t="n">
        <f aca="false">R596</f>
        <v>111.367067945317</v>
      </c>
      <c r="T596" s="42" t="n">
        <v>42735</v>
      </c>
      <c r="U596" s="77"/>
      <c r="V596" s="77"/>
    </row>
    <row r="597" s="78" customFormat="true" ht="14.35" hidden="false" customHeight="false" outlineLevel="0" collapsed="false">
      <c r="A597" s="38" t="s">
        <v>960</v>
      </c>
      <c r="B597" s="39" t="s">
        <v>961</v>
      </c>
      <c r="C597" s="17" t="n">
        <v>1988</v>
      </c>
      <c r="D597" s="17" t="n">
        <v>1988</v>
      </c>
      <c r="E597" s="40" t="s">
        <v>50</v>
      </c>
      <c r="F597" s="17" t="n">
        <v>5</v>
      </c>
      <c r="G597" s="17" t="n">
        <v>6</v>
      </c>
      <c r="H597" s="21" t="n">
        <v>4700.1</v>
      </c>
      <c r="I597" s="21" t="n">
        <v>4135.3</v>
      </c>
      <c r="J597" s="21" t="n">
        <v>4135.3</v>
      </c>
      <c r="K597" s="17" t="n">
        <v>201</v>
      </c>
      <c r="L597" s="21" t="n">
        <f aca="false">'Приложение 2'!C597</f>
        <v>1961000</v>
      </c>
      <c r="M597" s="21" t="n">
        <v>0</v>
      </c>
      <c r="N597" s="21" t="n">
        <v>710858.07</v>
      </c>
      <c r="O597" s="21" t="n">
        <v>0</v>
      </c>
      <c r="P597" s="21" t="n">
        <v>889141.93</v>
      </c>
      <c r="Q597" s="21" t="n">
        <v>361000</v>
      </c>
      <c r="R597" s="21" t="n">
        <f aca="false">L597/I597</f>
        <v>474.20985176408</v>
      </c>
      <c r="S597" s="21" t="n">
        <f aca="false">R597</f>
        <v>474.20985176408</v>
      </c>
      <c r="T597" s="42" t="n">
        <v>42735</v>
      </c>
      <c r="U597" s="77"/>
      <c r="V597" s="77"/>
    </row>
    <row r="598" s="78" customFormat="true" ht="14.35" hidden="false" customHeight="false" outlineLevel="0" collapsed="false">
      <c r="A598" s="38" t="s">
        <v>962</v>
      </c>
      <c r="B598" s="39" t="s">
        <v>437</v>
      </c>
      <c r="C598" s="17" t="n">
        <v>1962</v>
      </c>
      <c r="D598" s="17" t="n">
        <v>2007</v>
      </c>
      <c r="E598" s="40" t="s">
        <v>375</v>
      </c>
      <c r="F598" s="17" t="n">
        <v>4</v>
      </c>
      <c r="G598" s="17" t="n">
        <v>3</v>
      </c>
      <c r="H598" s="21" t="n">
        <v>2144.7</v>
      </c>
      <c r="I598" s="21" t="n">
        <v>1981.4</v>
      </c>
      <c r="J598" s="21" t="n">
        <v>1981.4</v>
      </c>
      <c r="K598" s="17" t="n">
        <v>96</v>
      </c>
      <c r="L598" s="21" t="n">
        <f aca="false">'Приложение 2'!C598</f>
        <v>3019985</v>
      </c>
      <c r="M598" s="21" t="n">
        <v>0</v>
      </c>
      <c r="N598" s="21" t="n">
        <v>2759534</v>
      </c>
      <c r="O598" s="21" t="n">
        <v>0</v>
      </c>
      <c r="P598" s="21" t="n">
        <f aca="false">L598-N598</f>
        <v>260451</v>
      </c>
      <c r="Q598" s="21" t="n">
        <v>0</v>
      </c>
      <c r="R598" s="21" t="n">
        <f aca="false">L598/I598</f>
        <v>1524.16725547593</v>
      </c>
      <c r="S598" s="21" t="n">
        <f aca="false">R598</f>
        <v>1524.16725547593</v>
      </c>
      <c r="T598" s="42" t="n">
        <v>42735</v>
      </c>
      <c r="U598" s="77"/>
      <c r="V598" s="77"/>
    </row>
    <row r="599" s="78" customFormat="true" ht="14.35" hidden="false" customHeight="false" outlineLevel="0" collapsed="false">
      <c r="A599" s="38" t="s">
        <v>963</v>
      </c>
      <c r="B599" s="39" t="s">
        <v>439</v>
      </c>
      <c r="C599" s="17" t="n">
        <v>1962</v>
      </c>
      <c r="D599" s="17" t="n">
        <v>2007</v>
      </c>
      <c r="E599" s="40" t="s">
        <v>375</v>
      </c>
      <c r="F599" s="17" t="n">
        <v>4</v>
      </c>
      <c r="G599" s="17" t="n">
        <v>3</v>
      </c>
      <c r="H599" s="21" t="n">
        <v>2192.3</v>
      </c>
      <c r="I599" s="21" t="n">
        <v>2023.4</v>
      </c>
      <c r="J599" s="21" t="n">
        <v>2023.4</v>
      </c>
      <c r="K599" s="17" t="n">
        <v>99</v>
      </c>
      <c r="L599" s="21" t="n">
        <f aca="false">'Приложение 2'!C599</f>
        <v>351673</v>
      </c>
      <c r="M599" s="21" t="n">
        <v>0</v>
      </c>
      <c r="N599" s="21" t="n">
        <v>111200.72</v>
      </c>
      <c r="O599" s="21" t="n">
        <v>0</v>
      </c>
      <c r="P599" s="21" t="n">
        <f aca="false">L599-N599</f>
        <v>240472.28</v>
      </c>
      <c r="Q599" s="21" t="n">
        <v>0</v>
      </c>
      <c r="R599" s="21" t="n">
        <f aca="false">L599/I599</f>
        <v>173.803004843333</v>
      </c>
      <c r="S599" s="21" t="n">
        <f aca="false">R599</f>
        <v>173.803004843333</v>
      </c>
      <c r="T599" s="42" t="n">
        <v>42735</v>
      </c>
      <c r="U599" s="77"/>
      <c r="V599" s="77"/>
    </row>
    <row r="600" s="78" customFormat="true" ht="14.35" hidden="false" customHeight="false" outlineLevel="0" collapsed="false">
      <c r="A600" s="38" t="s">
        <v>964</v>
      </c>
      <c r="B600" s="39" t="s">
        <v>441</v>
      </c>
      <c r="C600" s="17" t="n">
        <v>1965</v>
      </c>
      <c r="D600" s="17" t="n">
        <v>2007</v>
      </c>
      <c r="E600" s="40" t="s">
        <v>375</v>
      </c>
      <c r="F600" s="17" t="n">
        <v>4</v>
      </c>
      <c r="G600" s="17" t="n">
        <v>3</v>
      </c>
      <c r="H600" s="21" t="n">
        <v>2220.9</v>
      </c>
      <c r="I600" s="21" t="n">
        <v>2051.9</v>
      </c>
      <c r="J600" s="21" t="n">
        <v>2051.9</v>
      </c>
      <c r="K600" s="17" t="n">
        <v>100</v>
      </c>
      <c r="L600" s="21" t="n">
        <f aca="false">'Приложение 2'!C600</f>
        <v>5811590</v>
      </c>
      <c r="M600" s="21" t="n">
        <v>0</v>
      </c>
      <c r="N600" s="21" t="n">
        <v>2367908.08</v>
      </c>
      <c r="O600" s="21" t="n">
        <v>0</v>
      </c>
      <c r="P600" s="21" t="n">
        <f aca="false">L600-N600</f>
        <v>3443681.92</v>
      </c>
      <c r="Q600" s="21" t="n">
        <v>0</v>
      </c>
      <c r="R600" s="21" t="n">
        <f aca="false">L600/I600</f>
        <v>2832.29689556021</v>
      </c>
      <c r="S600" s="21" t="n">
        <f aca="false">R600</f>
        <v>2832.29689556021</v>
      </c>
      <c r="T600" s="42" t="n">
        <v>42735</v>
      </c>
      <c r="U600" s="77"/>
      <c r="V600" s="77"/>
    </row>
    <row r="601" s="78" customFormat="true" ht="14.35" hidden="false" customHeight="false" outlineLevel="0" collapsed="false">
      <c r="A601" s="38" t="s">
        <v>965</v>
      </c>
      <c r="B601" s="39" t="s">
        <v>966</v>
      </c>
      <c r="C601" s="17" t="n">
        <v>1964</v>
      </c>
      <c r="D601" s="17" t="n">
        <v>2010</v>
      </c>
      <c r="E601" s="40" t="s">
        <v>375</v>
      </c>
      <c r="F601" s="17" t="n">
        <v>4</v>
      </c>
      <c r="G601" s="17" t="n">
        <v>9</v>
      </c>
      <c r="H601" s="21" t="n">
        <v>7507.5</v>
      </c>
      <c r="I601" s="21" t="n">
        <v>7016.5</v>
      </c>
      <c r="J601" s="21" t="n">
        <v>6805</v>
      </c>
      <c r="K601" s="17" t="n">
        <v>331</v>
      </c>
      <c r="L601" s="21" t="n">
        <f aca="false">'Приложение 2'!C601</f>
        <v>22978909</v>
      </c>
      <c r="M601" s="21" t="n">
        <v>0</v>
      </c>
      <c r="N601" s="21" t="n">
        <v>8570375.7</v>
      </c>
      <c r="O601" s="21" t="n">
        <v>0</v>
      </c>
      <c r="P601" s="21" t="n">
        <f aca="false">L601-N601</f>
        <v>14408533.3</v>
      </c>
      <c r="Q601" s="21" t="n">
        <v>0</v>
      </c>
      <c r="R601" s="21" t="n">
        <f aca="false">L601/I601</f>
        <v>3274.9816860258</v>
      </c>
      <c r="S601" s="21" t="n">
        <f aca="false">R601</f>
        <v>3274.9816860258</v>
      </c>
      <c r="T601" s="42" t="n">
        <v>42735</v>
      </c>
      <c r="U601" s="77"/>
      <c r="V601" s="77"/>
    </row>
    <row r="602" s="78" customFormat="true" ht="14.35" hidden="false" customHeight="false" outlineLevel="0" collapsed="false">
      <c r="A602" s="38" t="s">
        <v>967</v>
      </c>
      <c r="B602" s="39" t="s">
        <v>445</v>
      </c>
      <c r="C602" s="17" t="n">
        <v>1964</v>
      </c>
      <c r="D602" s="17" t="n">
        <v>2010</v>
      </c>
      <c r="E602" s="40" t="s">
        <v>375</v>
      </c>
      <c r="F602" s="17" t="n">
        <v>4</v>
      </c>
      <c r="G602" s="17" t="n">
        <v>3</v>
      </c>
      <c r="H602" s="21" t="n">
        <v>2118.8</v>
      </c>
      <c r="I602" s="21" t="n">
        <v>1946.4</v>
      </c>
      <c r="J602" s="21" t="n">
        <v>1946.4</v>
      </c>
      <c r="K602" s="17" t="n">
        <v>95</v>
      </c>
      <c r="L602" s="21" t="n">
        <f aca="false">'Приложение 2'!C602</f>
        <v>6434094.99</v>
      </c>
      <c r="M602" s="21" t="n">
        <v>0</v>
      </c>
      <c r="N602" s="21" t="n">
        <v>1577843.1</v>
      </c>
      <c r="O602" s="21" t="n">
        <v>0</v>
      </c>
      <c r="P602" s="21" t="n">
        <f aca="false">L602-N602</f>
        <v>4856251.89</v>
      </c>
      <c r="Q602" s="21" t="n">
        <v>0</v>
      </c>
      <c r="R602" s="21" t="n">
        <f aca="false">L602/I602</f>
        <v>3305.63860974106</v>
      </c>
      <c r="S602" s="21" t="n">
        <f aca="false">R602</f>
        <v>3305.63860974106</v>
      </c>
      <c r="T602" s="42" t="n">
        <v>42735</v>
      </c>
      <c r="U602" s="77"/>
      <c r="V602" s="77"/>
    </row>
    <row r="603" s="78" customFormat="true" ht="14.35" hidden="false" customHeight="false" outlineLevel="0" collapsed="false">
      <c r="A603" s="38" t="s">
        <v>968</v>
      </c>
      <c r="B603" s="39" t="s">
        <v>160</v>
      </c>
      <c r="C603" s="17" t="n">
        <v>1965</v>
      </c>
      <c r="D603" s="17" t="n">
        <v>2014</v>
      </c>
      <c r="E603" s="40" t="s">
        <v>375</v>
      </c>
      <c r="F603" s="17" t="n">
        <v>4</v>
      </c>
      <c r="G603" s="17" t="n">
        <v>3</v>
      </c>
      <c r="H603" s="21" t="n">
        <v>2210.6</v>
      </c>
      <c r="I603" s="21" t="n">
        <v>2046</v>
      </c>
      <c r="J603" s="21" t="n">
        <v>2046</v>
      </c>
      <c r="K603" s="17" t="n">
        <v>100</v>
      </c>
      <c r="L603" s="21" t="n">
        <f aca="false">'Приложение 2'!C603</f>
        <v>4853993</v>
      </c>
      <c r="M603" s="21" t="n">
        <v>0</v>
      </c>
      <c r="N603" s="21" t="n">
        <v>2346101.55</v>
      </c>
      <c r="O603" s="21" t="n">
        <v>0</v>
      </c>
      <c r="P603" s="21" t="n">
        <f aca="false">L603-N603</f>
        <v>2507891.45</v>
      </c>
      <c r="Q603" s="21" t="n">
        <v>0</v>
      </c>
      <c r="R603" s="21" t="n">
        <f aca="false">L603/I603</f>
        <v>2372.43059628544</v>
      </c>
      <c r="S603" s="21" t="n">
        <f aca="false">R603</f>
        <v>2372.43059628544</v>
      </c>
      <c r="T603" s="42" t="n">
        <v>42735</v>
      </c>
      <c r="U603" s="77"/>
      <c r="V603" s="77"/>
    </row>
    <row r="604" s="78" customFormat="true" ht="14.35" hidden="false" customHeight="false" outlineLevel="0" collapsed="false">
      <c r="A604" s="38" t="s">
        <v>969</v>
      </c>
      <c r="B604" s="39" t="s">
        <v>970</v>
      </c>
      <c r="C604" s="17" t="n">
        <v>1963</v>
      </c>
      <c r="D604" s="17" t="n">
        <v>2013</v>
      </c>
      <c r="E604" s="40" t="s">
        <v>375</v>
      </c>
      <c r="F604" s="17" t="n">
        <v>4</v>
      </c>
      <c r="G604" s="17" t="n">
        <v>4</v>
      </c>
      <c r="H604" s="21" t="n">
        <v>3230.4</v>
      </c>
      <c r="I604" s="21" t="n">
        <v>3013.5</v>
      </c>
      <c r="J604" s="21" t="n">
        <v>2553.3</v>
      </c>
      <c r="K604" s="17" t="n">
        <v>124</v>
      </c>
      <c r="L604" s="21" t="n">
        <f aca="false">'Приложение 2'!C604</f>
        <v>12198236</v>
      </c>
      <c r="M604" s="21" t="n">
        <v>0</v>
      </c>
      <c r="N604" s="21" t="n">
        <v>3115762.88</v>
      </c>
      <c r="O604" s="21" t="n">
        <v>0</v>
      </c>
      <c r="P604" s="21" t="n">
        <f aca="false">L604-N604</f>
        <v>9082473.12</v>
      </c>
      <c r="Q604" s="21" t="n">
        <v>0</v>
      </c>
      <c r="R604" s="21" t="n">
        <f aca="false">L604/I604</f>
        <v>4047.86328189813</v>
      </c>
      <c r="S604" s="21" t="n">
        <f aca="false">R604</f>
        <v>4047.86328189813</v>
      </c>
      <c r="T604" s="42" t="n">
        <v>42735</v>
      </c>
      <c r="U604" s="77"/>
      <c r="V604" s="77"/>
    </row>
    <row r="605" s="78" customFormat="true" ht="14.35" hidden="false" customHeight="false" outlineLevel="0" collapsed="false">
      <c r="A605" s="38" t="s">
        <v>971</v>
      </c>
      <c r="B605" s="39" t="s">
        <v>972</v>
      </c>
      <c r="C605" s="17" t="n">
        <v>1975</v>
      </c>
      <c r="D605" s="17" t="n">
        <v>2007</v>
      </c>
      <c r="E605" s="40" t="s">
        <v>50</v>
      </c>
      <c r="F605" s="17" t="n">
        <v>5</v>
      </c>
      <c r="G605" s="17" t="n">
        <v>8</v>
      </c>
      <c r="H605" s="21" t="n">
        <v>6419.9</v>
      </c>
      <c r="I605" s="21" t="n">
        <v>5792.7</v>
      </c>
      <c r="J605" s="21" t="n">
        <v>5792.7</v>
      </c>
      <c r="K605" s="17" t="n">
        <v>282</v>
      </c>
      <c r="L605" s="21" t="n">
        <f aca="false">'Приложение 2'!C605</f>
        <v>6443388.74</v>
      </c>
      <c r="M605" s="21" t="n">
        <v>0</v>
      </c>
      <c r="N605" s="21" t="n">
        <v>1138144.99</v>
      </c>
      <c r="O605" s="21" t="n">
        <v>0</v>
      </c>
      <c r="P605" s="21" t="n">
        <f aca="false">L605-N605</f>
        <v>5305243.75</v>
      </c>
      <c r="Q605" s="21" t="n">
        <v>0</v>
      </c>
      <c r="R605" s="21" t="n">
        <f aca="false">L605/I605</f>
        <v>1112.32909351425</v>
      </c>
      <c r="S605" s="21" t="n">
        <f aca="false">R605</f>
        <v>1112.32909351425</v>
      </c>
      <c r="T605" s="42" t="n">
        <v>42735</v>
      </c>
      <c r="U605" s="77"/>
      <c r="V605" s="77"/>
    </row>
    <row r="606" s="78" customFormat="true" ht="14.35" hidden="false" customHeight="false" outlineLevel="0" collapsed="false">
      <c r="A606" s="38" t="s">
        <v>973</v>
      </c>
      <c r="B606" s="39" t="s">
        <v>974</v>
      </c>
      <c r="C606" s="17" t="n">
        <v>1975</v>
      </c>
      <c r="D606" s="17" t="n">
        <v>2007</v>
      </c>
      <c r="E606" s="40" t="s">
        <v>50</v>
      </c>
      <c r="F606" s="17" t="n">
        <v>5</v>
      </c>
      <c r="G606" s="17" t="n">
        <v>8</v>
      </c>
      <c r="H606" s="21" t="n">
        <v>6409.4</v>
      </c>
      <c r="I606" s="21" t="n">
        <v>5782.1</v>
      </c>
      <c r="J606" s="21" t="n">
        <v>5782.1</v>
      </c>
      <c r="K606" s="17" t="n">
        <v>282</v>
      </c>
      <c r="L606" s="21" t="n">
        <f aca="false">'Приложение 2'!C606</f>
        <v>6382323.26</v>
      </c>
      <c r="M606" s="21" t="n">
        <v>0</v>
      </c>
      <c r="N606" s="21" t="n">
        <v>1077249.5</v>
      </c>
      <c r="O606" s="21" t="n">
        <v>0</v>
      </c>
      <c r="P606" s="21" t="n">
        <f aca="false">L606-N606</f>
        <v>5305073.76</v>
      </c>
      <c r="Q606" s="21" t="n">
        <v>0</v>
      </c>
      <c r="R606" s="21" t="n">
        <f aca="false">L606/I606</f>
        <v>1103.80713927466</v>
      </c>
      <c r="S606" s="21" t="n">
        <f aca="false">R606</f>
        <v>1103.80713927466</v>
      </c>
      <c r="T606" s="42" t="n">
        <v>42735</v>
      </c>
      <c r="U606" s="77"/>
      <c r="V606" s="77"/>
    </row>
    <row r="607" s="78" customFormat="true" ht="14.35" hidden="false" customHeight="false" outlineLevel="0" collapsed="false">
      <c r="A607" s="38" t="s">
        <v>975</v>
      </c>
      <c r="B607" s="39" t="s">
        <v>976</v>
      </c>
      <c r="C607" s="17" t="n">
        <v>1975</v>
      </c>
      <c r="D607" s="17" t="n">
        <v>2007</v>
      </c>
      <c r="E607" s="40" t="s">
        <v>50</v>
      </c>
      <c r="F607" s="17" t="n">
        <v>5</v>
      </c>
      <c r="G607" s="17" t="n">
        <v>8</v>
      </c>
      <c r="H607" s="21" t="n">
        <v>6393.2</v>
      </c>
      <c r="I607" s="21" t="n">
        <v>5714.9</v>
      </c>
      <c r="J607" s="21" t="n">
        <v>5714.9</v>
      </c>
      <c r="K607" s="17" t="n">
        <v>278</v>
      </c>
      <c r="L607" s="21" t="n">
        <f aca="false">'Приложение 2'!C607</f>
        <v>6452896.04</v>
      </c>
      <c r="M607" s="21" t="n">
        <v>0</v>
      </c>
      <c r="N607" s="21" t="n">
        <v>1167468.85</v>
      </c>
      <c r="O607" s="21" t="n">
        <v>0</v>
      </c>
      <c r="P607" s="21" t="n">
        <f aca="false">L607-N607</f>
        <v>5285427.19</v>
      </c>
      <c r="Q607" s="21" t="n">
        <v>0</v>
      </c>
      <c r="R607" s="21" t="n">
        <f aca="false">L607/I607</f>
        <v>1129.13542494182</v>
      </c>
      <c r="S607" s="21" t="n">
        <f aca="false">R607</f>
        <v>1129.13542494182</v>
      </c>
      <c r="T607" s="42" t="n">
        <v>42735</v>
      </c>
      <c r="U607" s="77"/>
      <c r="V607" s="77"/>
    </row>
    <row r="608" s="78" customFormat="true" ht="14.35" hidden="false" customHeight="false" outlineLevel="0" collapsed="false">
      <c r="A608" s="38" t="s">
        <v>977</v>
      </c>
      <c r="B608" s="39" t="s">
        <v>978</v>
      </c>
      <c r="C608" s="17" t="n">
        <v>1979</v>
      </c>
      <c r="D608" s="17" t="n">
        <v>2007</v>
      </c>
      <c r="E608" s="40" t="s">
        <v>50</v>
      </c>
      <c r="F608" s="17" t="n">
        <v>5</v>
      </c>
      <c r="G608" s="17" t="n">
        <v>6</v>
      </c>
      <c r="H608" s="21" t="n">
        <v>4812</v>
      </c>
      <c r="I608" s="21" t="n">
        <v>4358.8</v>
      </c>
      <c r="J608" s="21" t="n">
        <v>4358.8</v>
      </c>
      <c r="K608" s="17" t="n">
        <v>212</v>
      </c>
      <c r="L608" s="21" t="n">
        <f aca="false">'Приложение 2'!C608</f>
        <v>530169</v>
      </c>
      <c r="M608" s="21" t="n">
        <v>0</v>
      </c>
      <c r="N608" s="21" t="n">
        <v>0</v>
      </c>
      <c r="O608" s="21" t="n">
        <v>0</v>
      </c>
      <c r="P608" s="21" t="n">
        <f aca="false">L608-N608</f>
        <v>530169</v>
      </c>
      <c r="Q608" s="21" t="n">
        <v>0</v>
      </c>
      <c r="R608" s="21" t="n">
        <f aca="false">L608/I608</f>
        <v>121.631871157199</v>
      </c>
      <c r="S608" s="21" t="n">
        <f aca="false">R608</f>
        <v>121.631871157199</v>
      </c>
      <c r="T608" s="42" t="n">
        <v>42735</v>
      </c>
      <c r="U608" s="77"/>
      <c r="V608" s="77"/>
    </row>
    <row r="609" s="78" customFormat="true" ht="14.35" hidden="false" customHeight="false" outlineLevel="0" collapsed="false">
      <c r="A609" s="38" t="s">
        <v>979</v>
      </c>
      <c r="B609" s="39" t="s">
        <v>980</v>
      </c>
      <c r="C609" s="17" t="n">
        <v>1973</v>
      </c>
      <c r="D609" s="17" t="n">
        <v>1973</v>
      </c>
      <c r="E609" s="40" t="s">
        <v>254</v>
      </c>
      <c r="F609" s="17" t="n">
        <v>2</v>
      </c>
      <c r="G609" s="17" t="n">
        <v>1</v>
      </c>
      <c r="H609" s="21" t="n">
        <v>372</v>
      </c>
      <c r="I609" s="21" t="n">
        <v>345.8</v>
      </c>
      <c r="J609" s="21" t="n">
        <v>345.8</v>
      </c>
      <c r="K609" s="17" t="n">
        <v>17</v>
      </c>
      <c r="L609" s="21" t="n">
        <f aca="false">'Приложение 2'!C609</f>
        <v>188272</v>
      </c>
      <c r="M609" s="21" t="n">
        <v>0</v>
      </c>
      <c r="N609" s="21" t="n">
        <v>59739.84</v>
      </c>
      <c r="O609" s="21" t="n">
        <v>0</v>
      </c>
      <c r="P609" s="21" t="n">
        <f aca="false">L609-N609</f>
        <v>128532.16</v>
      </c>
      <c r="Q609" s="21" t="n">
        <v>0</v>
      </c>
      <c r="R609" s="21" t="n">
        <f aca="false">L609/I609</f>
        <v>544.453441295547</v>
      </c>
      <c r="S609" s="21" t="n">
        <f aca="false">R609</f>
        <v>544.453441295547</v>
      </c>
      <c r="T609" s="42" t="n">
        <v>43100</v>
      </c>
      <c r="U609" s="77"/>
      <c r="V609" s="77"/>
    </row>
    <row r="610" s="78" customFormat="true" ht="14.35" hidden="false" customHeight="false" outlineLevel="0" collapsed="false">
      <c r="A610" s="38" t="s">
        <v>981</v>
      </c>
      <c r="B610" s="39" t="s">
        <v>982</v>
      </c>
      <c r="C610" s="17" t="n">
        <v>1972</v>
      </c>
      <c r="D610" s="17" t="n">
        <v>2013</v>
      </c>
      <c r="E610" s="40" t="s">
        <v>50</v>
      </c>
      <c r="F610" s="17" t="n">
        <v>5</v>
      </c>
      <c r="G610" s="17" t="n">
        <v>8</v>
      </c>
      <c r="H610" s="21" t="n">
        <v>6278.1</v>
      </c>
      <c r="I610" s="21" t="n">
        <v>5670.1</v>
      </c>
      <c r="J610" s="21" t="n">
        <v>5670.1</v>
      </c>
      <c r="K610" s="17" t="n">
        <v>276</v>
      </c>
      <c r="L610" s="21" t="n">
        <f aca="false">'Приложение 2'!C610</f>
        <v>234309</v>
      </c>
      <c r="M610" s="21" t="n">
        <v>0</v>
      </c>
      <c r="N610" s="21" t="n">
        <v>6779.38</v>
      </c>
      <c r="O610" s="21" t="n">
        <v>0</v>
      </c>
      <c r="P610" s="21" t="n">
        <f aca="false">L610-N610</f>
        <v>227529.62</v>
      </c>
      <c r="Q610" s="21" t="n">
        <v>0</v>
      </c>
      <c r="R610" s="21" t="n">
        <f aca="false">L610/I610</f>
        <v>41.3236098128781</v>
      </c>
      <c r="S610" s="21" t="n">
        <f aca="false">R610</f>
        <v>41.3236098128781</v>
      </c>
      <c r="T610" s="42" t="n">
        <v>42735</v>
      </c>
      <c r="U610" s="77"/>
      <c r="V610" s="77"/>
    </row>
    <row r="611" s="78" customFormat="true" ht="14.35" hidden="false" customHeight="false" outlineLevel="0" collapsed="false">
      <c r="A611" s="38" t="s">
        <v>983</v>
      </c>
      <c r="B611" s="39" t="s">
        <v>984</v>
      </c>
      <c r="C611" s="17" t="n">
        <v>1972</v>
      </c>
      <c r="D611" s="17" t="n">
        <v>2013</v>
      </c>
      <c r="E611" s="40" t="s">
        <v>50</v>
      </c>
      <c r="F611" s="17" t="n">
        <v>5</v>
      </c>
      <c r="G611" s="17" t="n">
        <v>8</v>
      </c>
      <c r="H611" s="21" t="n">
        <v>6275.8</v>
      </c>
      <c r="I611" s="21" t="n">
        <v>5648.4</v>
      </c>
      <c r="J611" s="21" t="n">
        <v>5648.4</v>
      </c>
      <c r="K611" s="17" t="n">
        <v>201</v>
      </c>
      <c r="L611" s="21" t="n">
        <f aca="false">'Приложение 2'!C611</f>
        <v>421660</v>
      </c>
      <c r="M611" s="21" t="n">
        <v>0</v>
      </c>
      <c r="N611" s="21" t="n">
        <v>21572.64</v>
      </c>
      <c r="O611" s="21" t="n">
        <v>0</v>
      </c>
      <c r="P611" s="21" t="n">
        <f aca="false">L611-N611</f>
        <v>400087.36</v>
      </c>
      <c r="Q611" s="21" t="n">
        <v>0</v>
      </c>
      <c r="R611" s="21" t="n">
        <f aca="false">L611/I611</f>
        <v>74.651228666525</v>
      </c>
      <c r="S611" s="21" t="n">
        <f aca="false">R611</f>
        <v>74.651228666525</v>
      </c>
      <c r="T611" s="42" t="n">
        <v>42735</v>
      </c>
      <c r="U611" s="77"/>
      <c r="V611" s="77"/>
    </row>
    <row r="612" s="78" customFormat="true" ht="14.35" hidden="false" customHeight="false" outlineLevel="0" collapsed="false">
      <c r="A612" s="38" t="s">
        <v>985</v>
      </c>
      <c r="B612" s="39" t="s">
        <v>986</v>
      </c>
      <c r="C612" s="17" t="n">
        <v>1977</v>
      </c>
      <c r="D612" s="17" t="n">
        <v>2007</v>
      </c>
      <c r="E612" s="40" t="s">
        <v>50</v>
      </c>
      <c r="F612" s="17" t="n">
        <v>5</v>
      </c>
      <c r="G612" s="17" t="n">
        <v>18</v>
      </c>
      <c r="H612" s="21" t="n">
        <v>13577.4</v>
      </c>
      <c r="I612" s="21" t="n">
        <v>12028</v>
      </c>
      <c r="J612" s="21" t="n">
        <v>12028</v>
      </c>
      <c r="K612" s="17" t="n">
        <v>546</v>
      </c>
      <c r="L612" s="21" t="n">
        <f aca="false">'Приложение 2'!C612</f>
        <v>641698</v>
      </c>
      <c r="M612" s="21" t="n">
        <v>0</v>
      </c>
      <c r="N612" s="21" t="n">
        <v>36073.33</v>
      </c>
      <c r="O612" s="21" t="n">
        <v>0</v>
      </c>
      <c r="P612" s="21" t="n">
        <f aca="false">L612-N612</f>
        <v>605624.67</v>
      </c>
      <c r="Q612" s="21" t="n">
        <v>0</v>
      </c>
      <c r="R612" s="21" t="n">
        <f aca="false">L612/I612</f>
        <v>53.3503491852345</v>
      </c>
      <c r="S612" s="21" t="n">
        <f aca="false">R612</f>
        <v>53.3503491852345</v>
      </c>
      <c r="T612" s="42" t="n">
        <v>42735</v>
      </c>
      <c r="U612" s="77"/>
      <c r="V612" s="77"/>
    </row>
    <row r="613" s="78" customFormat="true" ht="14.35" hidden="false" customHeight="false" outlineLevel="0" collapsed="false">
      <c r="A613" s="38" t="s">
        <v>987</v>
      </c>
      <c r="B613" s="39" t="s">
        <v>988</v>
      </c>
      <c r="C613" s="17" t="n">
        <v>1975</v>
      </c>
      <c r="D613" s="17" t="n">
        <v>2013</v>
      </c>
      <c r="E613" s="40" t="s">
        <v>50</v>
      </c>
      <c r="F613" s="17" t="n">
        <v>5</v>
      </c>
      <c r="G613" s="17" t="n">
        <v>8</v>
      </c>
      <c r="H613" s="21" t="n">
        <v>6421</v>
      </c>
      <c r="I613" s="21" t="n">
        <v>5766.1</v>
      </c>
      <c r="J613" s="21" t="n">
        <v>5766.1</v>
      </c>
      <c r="K613" s="17" t="n">
        <v>281</v>
      </c>
      <c r="L613" s="21" t="n">
        <f aca="false">'Приложение 2'!C613</f>
        <v>7309186.37</v>
      </c>
      <c r="M613" s="21" t="n">
        <v>0</v>
      </c>
      <c r="N613" s="21" t="n">
        <v>795895.79</v>
      </c>
      <c r="O613" s="21" t="n">
        <v>0</v>
      </c>
      <c r="P613" s="21" t="n">
        <f aca="false">L613-N613</f>
        <v>6513290.58</v>
      </c>
      <c r="Q613" s="21" t="n">
        <v>0</v>
      </c>
      <c r="R613" s="21" t="n">
        <f aca="false">L613/I613</f>
        <v>1267.61352907511</v>
      </c>
      <c r="S613" s="21" t="n">
        <f aca="false">R613</f>
        <v>1267.61352907511</v>
      </c>
      <c r="T613" s="42" t="n">
        <v>42735</v>
      </c>
      <c r="U613" s="77"/>
      <c r="V613" s="77"/>
    </row>
    <row r="614" s="78" customFormat="true" ht="14.35" hidden="false" customHeight="false" outlineLevel="0" collapsed="false">
      <c r="A614" s="38" t="s">
        <v>989</v>
      </c>
      <c r="B614" s="39" t="s">
        <v>990</v>
      </c>
      <c r="C614" s="17" t="n">
        <v>1975</v>
      </c>
      <c r="D614" s="17" t="n">
        <v>2007</v>
      </c>
      <c r="E614" s="40" t="s">
        <v>50</v>
      </c>
      <c r="F614" s="17" t="n">
        <v>5</v>
      </c>
      <c r="G614" s="17" t="n">
        <v>8</v>
      </c>
      <c r="H614" s="21" t="n">
        <v>6417.2</v>
      </c>
      <c r="I614" s="21" t="n">
        <v>5743.4</v>
      </c>
      <c r="J614" s="21" t="n">
        <v>5716.7</v>
      </c>
      <c r="K614" s="17" t="n">
        <v>278</v>
      </c>
      <c r="L614" s="21" t="n">
        <f aca="false">'Приложение 2'!C614</f>
        <v>6108858.87</v>
      </c>
      <c r="M614" s="21" t="n">
        <v>0</v>
      </c>
      <c r="N614" s="21" t="n">
        <v>1094295.99</v>
      </c>
      <c r="O614" s="21" t="n">
        <v>0</v>
      </c>
      <c r="P614" s="21" t="n">
        <f aca="false">L614-N614</f>
        <v>5014562.88</v>
      </c>
      <c r="Q614" s="21" t="n">
        <v>0</v>
      </c>
      <c r="R614" s="21" t="n">
        <f aca="false">L614/I614</f>
        <v>1063.6311017864</v>
      </c>
      <c r="S614" s="21" t="n">
        <f aca="false">R614</f>
        <v>1063.6311017864</v>
      </c>
      <c r="T614" s="42" t="n">
        <v>42735</v>
      </c>
      <c r="U614" s="77"/>
      <c r="V614" s="77"/>
    </row>
    <row r="615" s="78" customFormat="true" ht="14.35" hidden="false" customHeight="false" outlineLevel="0" collapsed="false">
      <c r="A615" s="38" t="s">
        <v>991</v>
      </c>
      <c r="B615" s="39" t="s">
        <v>992</v>
      </c>
      <c r="C615" s="17" t="n">
        <v>1977</v>
      </c>
      <c r="D615" s="17" t="n">
        <v>2007</v>
      </c>
      <c r="E615" s="40" t="s">
        <v>45</v>
      </c>
      <c r="F615" s="17" t="n">
        <v>4</v>
      </c>
      <c r="G615" s="17" t="n">
        <v>6</v>
      </c>
      <c r="H615" s="21" t="n">
        <v>4993.2</v>
      </c>
      <c r="I615" s="21" t="n">
        <v>4443.4</v>
      </c>
      <c r="J615" s="21" t="n">
        <v>4443.4</v>
      </c>
      <c r="K615" s="17" t="n">
        <v>216</v>
      </c>
      <c r="L615" s="21" t="n">
        <f aca="false">'Приложение 2'!C615</f>
        <v>5813410</v>
      </c>
      <c r="M615" s="21" t="n">
        <v>0</v>
      </c>
      <c r="N615" s="21" t="n">
        <v>729005.47</v>
      </c>
      <c r="O615" s="21" t="n">
        <v>0</v>
      </c>
      <c r="P615" s="21" t="n">
        <f aca="false">L615-N615</f>
        <v>5084404.53</v>
      </c>
      <c r="Q615" s="21" t="n">
        <v>0</v>
      </c>
      <c r="R615" s="21" t="n">
        <f aca="false">L615/I615</f>
        <v>1308.32470630598</v>
      </c>
      <c r="S615" s="21" t="n">
        <f aca="false">R615</f>
        <v>1308.32470630598</v>
      </c>
      <c r="T615" s="42" t="n">
        <v>42735</v>
      </c>
      <c r="U615" s="77"/>
      <c r="V615" s="77"/>
    </row>
    <row r="616" s="78" customFormat="true" ht="14.35" hidden="false" customHeight="false" outlineLevel="0" collapsed="false">
      <c r="A616" s="38" t="s">
        <v>993</v>
      </c>
      <c r="B616" s="39" t="s">
        <v>994</v>
      </c>
      <c r="C616" s="17" t="n">
        <v>1974</v>
      </c>
      <c r="D616" s="17" t="n">
        <v>2013</v>
      </c>
      <c r="E616" s="40" t="s">
        <v>50</v>
      </c>
      <c r="F616" s="17" t="n">
        <v>5</v>
      </c>
      <c r="G616" s="17" t="n">
        <v>8</v>
      </c>
      <c r="H616" s="21" t="n">
        <v>6444.8</v>
      </c>
      <c r="I616" s="21" t="n">
        <v>5832.3</v>
      </c>
      <c r="J616" s="21" t="n">
        <v>5474.3</v>
      </c>
      <c r="K616" s="17" t="n">
        <v>267</v>
      </c>
      <c r="L616" s="21" t="n">
        <f aca="false">'Приложение 2'!C616</f>
        <v>2823818</v>
      </c>
      <c r="M616" s="21" t="n">
        <v>0</v>
      </c>
      <c r="N616" s="21" t="n">
        <v>975885.5</v>
      </c>
      <c r="O616" s="21" t="n">
        <v>0</v>
      </c>
      <c r="P616" s="21" t="n">
        <f aca="false">L616-N616</f>
        <v>1847932.5</v>
      </c>
      <c r="Q616" s="21" t="n">
        <v>0</v>
      </c>
      <c r="R616" s="21" t="n">
        <f aca="false">L616/I616</f>
        <v>484.168852768205</v>
      </c>
      <c r="S616" s="21" t="n">
        <f aca="false">R616</f>
        <v>484.168852768205</v>
      </c>
      <c r="T616" s="42" t="n">
        <v>42735</v>
      </c>
      <c r="U616" s="77"/>
      <c r="V616" s="77"/>
    </row>
    <row r="617" s="78" customFormat="true" ht="14.35" hidden="false" customHeight="false" outlineLevel="0" collapsed="false">
      <c r="A617" s="38" t="s">
        <v>995</v>
      </c>
      <c r="B617" s="39" t="s">
        <v>996</v>
      </c>
      <c r="C617" s="17" t="n">
        <v>1992</v>
      </c>
      <c r="D617" s="17" t="n">
        <v>2013</v>
      </c>
      <c r="E617" s="40" t="s">
        <v>50</v>
      </c>
      <c r="F617" s="17" t="n">
        <v>5</v>
      </c>
      <c r="G617" s="17" t="n">
        <v>6</v>
      </c>
      <c r="H617" s="21" t="n">
        <v>6166.2</v>
      </c>
      <c r="I617" s="21" t="n">
        <v>5641.8</v>
      </c>
      <c r="J617" s="21" t="n">
        <v>4209.9</v>
      </c>
      <c r="K617" s="17" t="n">
        <v>205</v>
      </c>
      <c r="L617" s="21" t="n">
        <f aca="false">'Приложение 2'!C617</f>
        <v>4061567</v>
      </c>
      <c r="M617" s="21" t="n">
        <v>0</v>
      </c>
      <c r="N617" s="21" t="n">
        <f aca="false">L617-P617</f>
        <v>962550.974042376</v>
      </c>
      <c r="O617" s="21" t="n">
        <v>0</v>
      </c>
      <c r="P617" s="21" t="n">
        <v>3099016.02595762</v>
      </c>
      <c r="Q617" s="21" t="n">
        <v>0</v>
      </c>
      <c r="R617" s="21" t="n">
        <f aca="false">L617/I617</f>
        <v>719.906235598568</v>
      </c>
      <c r="S617" s="21" t="n">
        <f aca="false">R617</f>
        <v>719.906235598568</v>
      </c>
      <c r="T617" s="42" t="n">
        <v>43100</v>
      </c>
      <c r="U617" s="77"/>
      <c r="V617" s="77"/>
    </row>
    <row r="618" s="78" customFormat="true" ht="14.35" hidden="false" customHeight="false" outlineLevel="0" collapsed="false">
      <c r="A618" s="38" t="s">
        <v>997</v>
      </c>
      <c r="B618" s="39" t="s">
        <v>998</v>
      </c>
      <c r="C618" s="17" t="n">
        <v>1977</v>
      </c>
      <c r="D618" s="17" t="n">
        <v>2010</v>
      </c>
      <c r="E618" s="40" t="s">
        <v>50</v>
      </c>
      <c r="F618" s="17" t="n">
        <v>5</v>
      </c>
      <c r="G618" s="17" t="n">
        <v>11</v>
      </c>
      <c r="H618" s="21" t="n">
        <v>8751</v>
      </c>
      <c r="I618" s="21" t="n">
        <v>7674</v>
      </c>
      <c r="J618" s="21" t="n">
        <v>7440.6</v>
      </c>
      <c r="K618" s="17" t="n">
        <v>362</v>
      </c>
      <c r="L618" s="21" t="n">
        <f aca="false">'Приложение 2'!C618</f>
        <v>11617600</v>
      </c>
      <c r="M618" s="21" t="n">
        <v>0</v>
      </c>
      <c r="N618" s="21" t="n">
        <v>3567326.35</v>
      </c>
      <c r="O618" s="21" t="n">
        <v>0</v>
      </c>
      <c r="P618" s="21" t="n">
        <f aca="false">L618-N618</f>
        <v>8050273.65</v>
      </c>
      <c r="Q618" s="21" t="n">
        <v>0</v>
      </c>
      <c r="R618" s="21" t="n">
        <f aca="false">L618/I618</f>
        <v>1513.89106072452</v>
      </c>
      <c r="S618" s="21" t="n">
        <f aca="false">R618</f>
        <v>1513.89106072452</v>
      </c>
      <c r="T618" s="42" t="n">
        <v>42735</v>
      </c>
      <c r="U618" s="77"/>
      <c r="V618" s="77"/>
    </row>
    <row r="619" s="78" customFormat="true" ht="14.35" hidden="false" customHeight="false" outlineLevel="0" collapsed="false">
      <c r="A619" s="38" t="s">
        <v>999</v>
      </c>
      <c r="B619" s="39" t="s">
        <v>1000</v>
      </c>
      <c r="C619" s="17" t="n">
        <v>1977</v>
      </c>
      <c r="D619" s="17" t="n">
        <v>2007</v>
      </c>
      <c r="E619" s="40" t="s">
        <v>50</v>
      </c>
      <c r="F619" s="17" t="n">
        <v>5</v>
      </c>
      <c r="G619" s="17" t="n">
        <v>13</v>
      </c>
      <c r="H619" s="21" t="n">
        <v>10517.5</v>
      </c>
      <c r="I619" s="21" t="n">
        <v>9372.8</v>
      </c>
      <c r="J619" s="21" t="n">
        <v>9277.7</v>
      </c>
      <c r="K619" s="17" t="n">
        <v>452</v>
      </c>
      <c r="L619" s="21" t="n">
        <f aca="false">'Приложение 2'!C619</f>
        <v>588747</v>
      </c>
      <c r="M619" s="21" t="n">
        <v>0</v>
      </c>
      <c r="N619" s="21" t="n">
        <v>33097.57</v>
      </c>
      <c r="O619" s="21" t="n">
        <v>0</v>
      </c>
      <c r="P619" s="21" t="n">
        <f aca="false">L619-N619</f>
        <v>555649.43</v>
      </c>
      <c r="Q619" s="21" t="n">
        <v>0</v>
      </c>
      <c r="R619" s="21" t="n">
        <f aca="false">L619/I619</f>
        <v>62.8144204506658</v>
      </c>
      <c r="S619" s="21" t="n">
        <f aca="false">R619</f>
        <v>62.8144204506658</v>
      </c>
      <c r="T619" s="42" t="n">
        <v>42735</v>
      </c>
      <c r="U619" s="77"/>
      <c r="V619" s="77"/>
    </row>
    <row r="620" s="78" customFormat="true" ht="14.35" hidden="false" customHeight="false" outlineLevel="0" collapsed="false">
      <c r="A620" s="38" t="s">
        <v>1001</v>
      </c>
      <c r="B620" s="39" t="s">
        <v>1002</v>
      </c>
      <c r="C620" s="17" t="n">
        <v>1977</v>
      </c>
      <c r="D620" s="17" t="n">
        <v>2007</v>
      </c>
      <c r="E620" s="40" t="s">
        <v>50</v>
      </c>
      <c r="F620" s="17" t="n">
        <v>5</v>
      </c>
      <c r="G620" s="17" t="n">
        <v>10</v>
      </c>
      <c r="H620" s="21" t="n">
        <v>7970.1</v>
      </c>
      <c r="I620" s="21" t="n">
        <v>7109.6</v>
      </c>
      <c r="J620" s="21" t="n">
        <v>7109.6</v>
      </c>
      <c r="K620" s="17" t="n">
        <v>346</v>
      </c>
      <c r="L620" s="21" t="n">
        <f aca="false">'Приложение 2'!C620</f>
        <v>3730304</v>
      </c>
      <c r="M620" s="21" t="n">
        <v>0</v>
      </c>
      <c r="N620" s="21" t="n">
        <v>1202988.59</v>
      </c>
      <c r="O620" s="21" t="n">
        <v>0</v>
      </c>
      <c r="P620" s="21" t="n">
        <f aca="false">L620-N620</f>
        <v>2527315.41</v>
      </c>
      <c r="Q620" s="21" t="n">
        <v>0</v>
      </c>
      <c r="R620" s="21" t="n">
        <f aca="false">L620/I620</f>
        <v>524.685495667829</v>
      </c>
      <c r="S620" s="21" t="n">
        <f aca="false">R620</f>
        <v>524.685495667829</v>
      </c>
      <c r="T620" s="42" t="n">
        <v>42735</v>
      </c>
      <c r="U620" s="77"/>
      <c r="V620" s="77"/>
    </row>
    <row r="621" s="78" customFormat="true" ht="14.35" hidden="false" customHeight="false" outlineLevel="0" collapsed="false">
      <c r="A621" s="38" t="s">
        <v>1003</v>
      </c>
      <c r="B621" s="39" t="s">
        <v>1004</v>
      </c>
      <c r="C621" s="17" t="n">
        <v>1984</v>
      </c>
      <c r="D621" s="17" t="n">
        <v>1984</v>
      </c>
      <c r="E621" s="40" t="s">
        <v>50</v>
      </c>
      <c r="F621" s="17" t="n">
        <v>5</v>
      </c>
      <c r="G621" s="17" t="n">
        <v>4</v>
      </c>
      <c r="H621" s="21" t="n">
        <v>4673.7</v>
      </c>
      <c r="I621" s="21" t="n">
        <v>4047.1</v>
      </c>
      <c r="J621" s="21" t="n">
        <v>4047.1</v>
      </c>
      <c r="K621" s="17" t="n">
        <v>197</v>
      </c>
      <c r="L621" s="21" t="n">
        <f aca="false">'Приложение 2'!C621</f>
        <v>5879677.29</v>
      </c>
      <c r="M621" s="21" t="n">
        <v>0</v>
      </c>
      <c r="N621" s="21" t="n">
        <v>1801089.25</v>
      </c>
      <c r="O621" s="21" t="n">
        <v>0</v>
      </c>
      <c r="P621" s="21" t="n">
        <f aca="false">L621-N621</f>
        <v>4078588.04</v>
      </c>
      <c r="Q621" s="21" t="n">
        <v>0</v>
      </c>
      <c r="R621" s="21" t="n">
        <f aca="false">L621/I621</f>
        <v>1452.81245583257</v>
      </c>
      <c r="S621" s="21" t="n">
        <f aca="false">R621</f>
        <v>1452.81245583257</v>
      </c>
      <c r="T621" s="42" t="n">
        <v>42735</v>
      </c>
      <c r="U621" s="77"/>
      <c r="V621" s="77"/>
    </row>
    <row r="622" s="78" customFormat="true" ht="14.35" hidden="false" customHeight="false" outlineLevel="0" collapsed="false">
      <c r="A622" s="38" t="s">
        <v>1005</v>
      </c>
      <c r="B622" s="39" t="s">
        <v>1006</v>
      </c>
      <c r="C622" s="17" t="n">
        <v>1983</v>
      </c>
      <c r="D622" s="17" t="n">
        <v>2007</v>
      </c>
      <c r="E622" s="40" t="s">
        <v>50</v>
      </c>
      <c r="F622" s="17" t="n">
        <v>5</v>
      </c>
      <c r="G622" s="17" t="n">
        <v>6</v>
      </c>
      <c r="H622" s="21" t="n">
        <v>4795.9</v>
      </c>
      <c r="I622" s="21" t="n">
        <v>4299.5</v>
      </c>
      <c r="J622" s="21" t="n">
        <v>4299.5</v>
      </c>
      <c r="K622" s="17" t="n">
        <v>209</v>
      </c>
      <c r="L622" s="21" t="n">
        <f aca="false">'Приложение 2'!C622</f>
        <v>3804186.09</v>
      </c>
      <c r="M622" s="21" t="n">
        <v>0</v>
      </c>
      <c r="N622" s="21" t="n">
        <v>878148.02</v>
      </c>
      <c r="O622" s="21" t="n">
        <v>0</v>
      </c>
      <c r="P622" s="21" t="n">
        <f aca="false">L622-N622</f>
        <v>2926038.07</v>
      </c>
      <c r="Q622" s="21" t="n">
        <v>0</v>
      </c>
      <c r="R622" s="21" t="n">
        <f aca="false">L622/I622</f>
        <v>884.797322944528</v>
      </c>
      <c r="S622" s="21" t="n">
        <f aca="false">R622</f>
        <v>884.797322944528</v>
      </c>
      <c r="T622" s="42" t="n">
        <v>42735</v>
      </c>
      <c r="U622" s="77"/>
      <c r="V622" s="77"/>
    </row>
    <row r="623" s="78" customFormat="true" ht="14.35" hidden="false" customHeight="false" outlineLevel="0" collapsed="false">
      <c r="A623" s="38" t="s">
        <v>1007</v>
      </c>
      <c r="B623" s="39" t="s">
        <v>1008</v>
      </c>
      <c r="C623" s="17" t="n">
        <v>1982</v>
      </c>
      <c r="D623" s="17" t="n">
        <v>2007</v>
      </c>
      <c r="E623" s="40" t="s">
        <v>50</v>
      </c>
      <c r="F623" s="17" t="n">
        <v>5</v>
      </c>
      <c r="G623" s="17" t="n">
        <v>6</v>
      </c>
      <c r="H623" s="21" t="n">
        <v>4725.6</v>
      </c>
      <c r="I623" s="21" t="n">
        <v>4210.5</v>
      </c>
      <c r="J623" s="21" t="n">
        <v>4210.5</v>
      </c>
      <c r="K623" s="17" t="n">
        <v>205</v>
      </c>
      <c r="L623" s="21" t="n">
        <f aca="false">'Приложение 2'!C623</f>
        <v>461876</v>
      </c>
      <c r="M623" s="21" t="n">
        <v>0</v>
      </c>
      <c r="N623" s="21" t="n">
        <v>25358.73</v>
      </c>
      <c r="O623" s="21" t="n">
        <v>0</v>
      </c>
      <c r="P623" s="21" t="n">
        <f aca="false">L623-N623</f>
        <v>436517.27</v>
      </c>
      <c r="Q623" s="21" t="n">
        <v>0</v>
      </c>
      <c r="R623" s="21" t="n">
        <f aca="false">L623/I623</f>
        <v>109.696235601473</v>
      </c>
      <c r="S623" s="21" t="n">
        <f aca="false">R623</f>
        <v>109.696235601473</v>
      </c>
      <c r="T623" s="42" t="n">
        <v>42735</v>
      </c>
      <c r="U623" s="77"/>
      <c r="V623" s="77"/>
    </row>
    <row r="624" s="78" customFormat="true" ht="14.35" hidden="false" customHeight="false" outlineLevel="0" collapsed="false">
      <c r="A624" s="38" t="s">
        <v>1009</v>
      </c>
      <c r="B624" s="39" t="s">
        <v>1010</v>
      </c>
      <c r="C624" s="17" t="n">
        <v>1985</v>
      </c>
      <c r="D624" s="17" t="n">
        <v>2007</v>
      </c>
      <c r="E624" s="40" t="s">
        <v>50</v>
      </c>
      <c r="F624" s="17" t="n">
        <v>5</v>
      </c>
      <c r="G624" s="17" t="n">
        <v>16</v>
      </c>
      <c r="H624" s="21" t="n">
        <v>12971</v>
      </c>
      <c r="I624" s="21" t="n">
        <v>11699.2</v>
      </c>
      <c r="J624" s="21" t="n">
        <v>11699.2</v>
      </c>
      <c r="K624" s="17" t="n">
        <v>488</v>
      </c>
      <c r="L624" s="21" t="n">
        <f aca="false">'Приложение 2'!C624</f>
        <v>108074.88</v>
      </c>
      <c r="M624" s="21" t="n">
        <v>0</v>
      </c>
      <c r="N624" s="21" t="n">
        <v>34094.06</v>
      </c>
      <c r="O624" s="21" t="n">
        <v>0</v>
      </c>
      <c r="P624" s="21" t="n">
        <f aca="false">L624-N624</f>
        <v>73980.82</v>
      </c>
      <c r="Q624" s="21" t="n">
        <v>0</v>
      </c>
      <c r="R624" s="21" t="n">
        <f aca="false">L624/I624</f>
        <v>9.23780087527352</v>
      </c>
      <c r="S624" s="21" t="n">
        <f aca="false">R624</f>
        <v>9.23780087527352</v>
      </c>
      <c r="T624" s="42" t="n">
        <v>42735</v>
      </c>
      <c r="U624" s="77"/>
      <c r="V624" s="77"/>
    </row>
    <row r="625" s="78" customFormat="true" ht="14.35" hidden="false" customHeight="false" outlineLevel="0" collapsed="false">
      <c r="A625" s="38" t="s">
        <v>1011</v>
      </c>
      <c r="B625" s="39" t="s">
        <v>1012</v>
      </c>
      <c r="C625" s="17" t="n">
        <v>1974</v>
      </c>
      <c r="D625" s="17" t="n">
        <v>2007</v>
      </c>
      <c r="E625" s="40" t="s">
        <v>50</v>
      </c>
      <c r="F625" s="17" t="n">
        <v>5</v>
      </c>
      <c r="G625" s="17" t="n">
        <v>6</v>
      </c>
      <c r="H625" s="21" t="n">
        <v>4896.3</v>
      </c>
      <c r="I625" s="21" t="n">
        <v>4412.3</v>
      </c>
      <c r="J625" s="21" t="n">
        <v>4412.3</v>
      </c>
      <c r="K625" s="17" t="n">
        <v>215</v>
      </c>
      <c r="L625" s="21" t="n">
        <f aca="false">'Приложение 2'!C625</f>
        <v>618783.22</v>
      </c>
      <c r="M625" s="21" t="n">
        <v>0</v>
      </c>
      <c r="N625" s="21" t="n">
        <v>50839.24</v>
      </c>
      <c r="O625" s="21" t="n">
        <v>0</v>
      </c>
      <c r="P625" s="21" t="n">
        <f aca="false">L625-N625</f>
        <v>567943.98</v>
      </c>
      <c r="Q625" s="21" t="n">
        <v>0</v>
      </c>
      <c r="R625" s="21" t="n">
        <f aca="false">L625/I625</f>
        <v>140.240514017633</v>
      </c>
      <c r="S625" s="21" t="n">
        <f aca="false">R625</f>
        <v>140.240514017633</v>
      </c>
      <c r="T625" s="42" t="n">
        <v>42735</v>
      </c>
      <c r="U625" s="77"/>
      <c r="V625" s="77"/>
    </row>
    <row r="626" s="78" customFormat="true" ht="14.35" hidden="false" customHeight="false" outlineLevel="0" collapsed="false">
      <c r="A626" s="38" t="s">
        <v>1013</v>
      </c>
      <c r="B626" s="39" t="s">
        <v>1014</v>
      </c>
      <c r="C626" s="17" t="n">
        <v>1973</v>
      </c>
      <c r="D626" s="17" t="n">
        <v>2007</v>
      </c>
      <c r="E626" s="40" t="s">
        <v>50</v>
      </c>
      <c r="F626" s="17" t="n">
        <v>5</v>
      </c>
      <c r="G626" s="17" t="n">
        <v>6</v>
      </c>
      <c r="H626" s="21" t="n">
        <v>4919.9</v>
      </c>
      <c r="I626" s="21" t="n">
        <v>4453.7</v>
      </c>
      <c r="J626" s="21" t="n">
        <v>4453.7</v>
      </c>
      <c r="K626" s="17" t="n">
        <v>217</v>
      </c>
      <c r="L626" s="21" t="n">
        <f aca="false">'Приложение 2'!C626</f>
        <v>651432.33</v>
      </c>
      <c r="M626" s="21" t="n">
        <v>0</v>
      </c>
      <c r="N626" s="21" t="n">
        <v>53521.46</v>
      </c>
      <c r="O626" s="21" t="n">
        <v>0</v>
      </c>
      <c r="P626" s="21" t="n">
        <f aca="false">L626-N626</f>
        <v>597910.87</v>
      </c>
      <c r="Q626" s="21" t="n">
        <v>0</v>
      </c>
      <c r="R626" s="21" t="n">
        <f aca="false">L626/I626</f>
        <v>146.267671823428</v>
      </c>
      <c r="S626" s="21" t="n">
        <f aca="false">R626</f>
        <v>146.267671823428</v>
      </c>
      <c r="T626" s="42" t="n">
        <v>42735</v>
      </c>
      <c r="U626" s="77"/>
      <c r="V626" s="77"/>
    </row>
    <row r="627" s="78" customFormat="true" ht="14.35" hidden="false" customHeight="false" outlineLevel="0" collapsed="false">
      <c r="A627" s="38" t="s">
        <v>1015</v>
      </c>
      <c r="B627" s="39" t="s">
        <v>1016</v>
      </c>
      <c r="C627" s="17" t="n">
        <v>1979</v>
      </c>
      <c r="D627" s="17" t="n">
        <v>1979</v>
      </c>
      <c r="E627" s="40" t="s">
        <v>50</v>
      </c>
      <c r="F627" s="17" t="n">
        <v>5</v>
      </c>
      <c r="G627" s="17" t="n">
        <v>8</v>
      </c>
      <c r="H627" s="21" t="n">
        <v>6059.5</v>
      </c>
      <c r="I627" s="21" t="n">
        <v>5386.1</v>
      </c>
      <c r="J627" s="21" t="n">
        <v>5386.1</v>
      </c>
      <c r="K627" s="17" t="n">
        <v>262</v>
      </c>
      <c r="L627" s="21" t="n">
        <f aca="false">'Приложение 2'!C627</f>
        <v>5237008</v>
      </c>
      <c r="M627" s="21" t="n">
        <v>0</v>
      </c>
      <c r="N627" s="21" t="n">
        <v>710965.2</v>
      </c>
      <c r="O627" s="21" t="n">
        <v>0</v>
      </c>
      <c r="P627" s="21" t="n">
        <f aca="false">L627-N627</f>
        <v>4526042.8</v>
      </c>
      <c r="Q627" s="21" t="n">
        <v>0</v>
      </c>
      <c r="R627" s="21" t="n">
        <f aca="false">L627/I627</f>
        <v>972.319117728969</v>
      </c>
      <c r="S627" s="21" t="n">
        <f aca="false">R627</f>
        <v>972.319117728969</v>
      </c>
      <c r="T627" s="42" t="n">
        <v>42735</v>
      </c>
      <c r="U627" s="77"/>
      <c r="V627" s="77"/>
    </row>
    <row r="628" s="78" customFormat="true" ht="14.35" hidden="false" customHeight="false" outlineLevel="0" collapsed="false">
      <c r="A628" s="38" t="s">
        <v>1017</v>
      </c>
      <c r="B628" s="39" t="s">
        <v>1018</v>
      </c>
      <c r="C628" s="17" t="n">
        <v>1980</v>
      </c>
      <c r="D628" s="17" t="n">
        <v>2007</v>
      </c>
      <c r="E628" s="40" t="s">
        <v>50</v>
      </c>
      <c r="F628" s="17" t="n">
        <v>5</v>
      </c>
      <c r="G628" s="17" t="n">
        <v>5</v>
      </c>
      <c r="H628" s="21" t="n">
        <v>4024.6</v>
      </c>
      <c r="I628" s="21" t="n">
        <v>3598.6</v>
      </c>
      <c r="J628" s="21" t="n">
        <v>3598.6</v>
      </c>
      <c r="K628" s="17" t="n">
        <v>175</v>
      </c>
      <c r="L628" s="21" t="n">
        <f aca="false">'Приложение 2'!C628</f>
        <v>3914891</v>
      </c>
      <c r="M628" s="21" t="n">
        <v>0</v>
      </c>
      <c r="N628" s="21" t="n">
        <v>1220631.62</v>
      </c>
      <c r="O628" s="21" t="n">
        <v>0</v>
      </c>
      <c r="P628" s="21" t="n">
        <f aca="false">L628-N628</f>
        <v>2694259.38</v>
      </c>
      <c r="Q628" s="21" t="n">
        <v>0</v>
      </c>
      <c r="R628" s="21" t="n">
        <f aca="false">L628/I628</f>
        <v>1087.89279164119</v>
      </c>
      <c r="S628" s="21" t="n">
        <f aca="false">R628</f>
        <v>1087.89279164119</v>
      </c>
      <c r="T628" s="42" t="n">
        <v>42735</v>
      </c>
      <c r="U628" s="77"/>
      <c r="V628" s="77"/>
    </row>
    <row r="629" s="78" customFormat="true" ht="14.35" hidden="false" customHeight="false" outlineLevel="0" collapsed="false">
      <c r="A629" s="38" t="s">
        <v>1019</v>
      </c>
      <c r="B629" s="39" t="s">
        <v>1020</v>
      </c>
      <c r="C629" s="17" t="n">
        <v>1982</v>
      </c>
      <c r="D629" s="17" t="n">
        <v>2007</v>
      </c>
      <c r="E629" s="40" t="s">
        <v>50</v>
      </c>
      <c r="F629" s="17" t="n">
        <v>5</v>
      </c>
      <c r="G629" s="17" t="n">
        <v>6</v>
      </c>
      <c r="H629" s="21" t="n">
        <v>4728</v>
      </c>
      <c r="I629" s="21" t="n">
        <v>4244.3</v>
      </c>
      <c r="J629" s="21" t="n">
        <v>4244.3</v>
      </c>
      <c r="K629" s="17" t="n">
        <v>207</v>
      </c>
      <c r="L629" s="21" t="n">
        <f aca="false">'Приложение 2'!C629</f>
        <v>2335029</v>
      </c>
      <c r="M629" s="21" t="n">
        <v>0</v>
      </c>
      <c r="N629" s="21" t="n">
        <v>799345.71</v>
      </c>
      <c r="O629" s="21" t="n">
        <v>0</v>
      </c>
      <c r="P629" s="21" t="n">
        <f aca="false">L629-N629</f>
        <v>1535683.29</v>
      </c>
      <c r="Q629" s="21" t="n">
        <v>0</v>
      </c>
      <c r="R629" s="21" t="n">
        <f aca="false">L629/I629</f>
        <v>550.156445114624</v>
      </c>
      <c r="S629" s="21" t="n">
        <f aca="false">R629</f>
        <v>550.156445114624</v>
      </c>
      <c r="T629" s="42" t="n">
        <v>42735</v>
      </c>
      <c r="U629" s="77"/>
      <c r="V629" s="77"/>
    </row>
    <row r="630" s="78" customFormat="true" ht="14.35" hidden="false" customHeight="false" outlineLevel="0" collapsed="false">
      <c r="A630" s="38" t="s">
        <v>1021</v>
      </c>
      <c r="B630" s="39" t="s">
        <v>1022</v>
      </c>
      <c r="C630" s="17" t="n">
        <v>1981</v>
      </c>
      <c r="D630" s="17" t="n">
        <v>2007</v>
      </c>
      <c r="E630" s="40" t="s">
        <v>50</v>
      </c>
      <c r="F630" s="17" t="n">
        <v>5</v>
      </c>
      <c r="G630" s="17" t="n">
        <v>6</v>
      </c>
      <c r="H630" s="21" t="n">
        <v>4856.2</v>
      </c>
      <c r="I630" s="21" t="n">
        <v>4398.7</v>
      </c>
      <c r="J630" s="21" t="n">
        <v>4398.7</v>
      </c>
      <c r="K630" s="17" t="n">
        <v>214</v>
      </c>
      <c r="L630" s="21" t="n">
        <f aca="false">'Приложение 2'!C630</f>
        <v>2227572</v>
      </c>
      <c r="M630" s="21" t="n">
        <v>0</v>
      </c>
      <c r="N630" s="21" t="n">
        <v>717043.97</v>
      </c>
      <c r="O630" s="21" t="n">
        <v>0</v>
      </c>
      <c r="P630" s="21" t="n">
        <f aca="false">L630-N630</f>
        <v>1510528.03</v>
      </c>
      <c r="Q630" s="21" t="n">
        <v>0</v>
      </c>
      <c r="R630" s="21" t="n">
        <f aca="false">L630/I630</f>
        <v>506.415986541478</v>
      </c>
      <c r="S630" s="21" t="n">
        <f aca="false">R630</f>
        <v>506.415986541478</v>
      </c>
      <c r="T630" s="42" t="n">
        <v>42735</v>
      </c>
      <c r="U630" s="77"/>
      <c r="V630" s="77"/>
    </row>
    <row r="631" s="78" customFormat="true" ht="14.35" hidden="false" customHeight="false" outlineLevel="0" collapsed="false">
      <c r="A631" s="38" t="s">
        <v>1023</v>
      </c>
      <c r="B631" s="39" t="s">
        <v>1024</v>
      </c>
      <c r="C631" s="17" t="n">
        <v>1982</v>
      </c>
      <c r="D631" s="17" t="n">
        <v>2009</v>
      </c>
      <c r="E631" s="40" t="s">
        <v>50</v>
      </c>
      <c r="F631" s="17" t="n">
        <v>5</v>
      </c>
      <c r="G631" s="17" t="n">
        <v>6</v>
      </c>
      <c r="H631" s="21" t="n">
        <v>4786.3</v>
      </c>
      <c r="I631" s="21" t="n">
        <v>4279.7</v>
      </c>
      <c r="J631" s="21" t="n">
        <v>4279.7</v>
      </c>
      <c r="K631" s="17" t="n">
        <v>208</v>
      </c>
      <c r="L631" s="21" t="n">
        <f aca="false">'Приложение 2'!C631</f>
        <v>115995</v>
      </c>
      <c r="M631" s="21" t="n">
        <v>0</v>
      </c>
      <c r="N631" s="21" t="n">
        <v>9158.85</v>
      </c>
      <c r="O631" s="21" t="n">
        <v>0</v>
      </c>
      <c r="P631" s="21" t="n">
        <f aca="false">L631-N631</f>
        <v>106836.15</v>
      </c>
      <c r="Q631" s="21" t="n">
        <v>0</v>
      </c>
      <c r="R631" s="21" t="n">
        <f aca="false">L631/I631</f>
        <v>27.10353529453</v>
      </c>
      <c r="S631" s="21" t="n">
        <f aca="false">R631</f>
        <v>27.10353529453</v>
      </c>
      <c r="T631" s="42" t="n">
        <v>42735</v>
      </c>
      <c r="U631" s="77"/>
      <c r="V631" s="77"/>
    </row>
    <row r="632" s="78" customFormat="true" ht="14.35" hidden="false" customHeight="false" outlineLevel="0" collapsed="false">
      <c r="A632" s="38" t="s">
        <v>1025</v>
      </c>
      <c r="B632" s="39" t="s">
        <v>1026</v>
      </c>
      <c r="C632" s="17" t="n">
        <v>1983</v>
      </c>
      <c r="D632" s="17" t="n">
        <v>2007</v>
      </c>
      <c r="E632" s="40" t="s">
        <v>50</v>
      </c>
      <c r="F632" s="17" t="n">
        <v>5</v>
      </c>
      <c r="G632" s="17" t="n">
        <v>6</v>
      </c>
      <c r="H632" s="21" t="n">
        <v>4808.5</v>
      </c>
      <c r="I632" s="21" t="n">
        <v>4327.6</v>
      </c>
      <c r="J632" s="21" t="n">
        <v>4327.6</v>
      </c>
      <c r="K632" s="17" t="n">
        <v>211</v>
      </c>
      <c r="L632" s="21" t="n">
        <f aca="false">'Приложение 2'!C632</f>
        <v>2143963</v>
      </c>
      <c r="M632" s="21" t="n">
        <v>0</v>
      </c>
      <c r="N632" s="21" t="n">
        <v>1245937.76</v>
      </c>
      <c r="O632" s="21" t="n">
        <v>0</v>
      </c>
      <c r="P632" s="21" t="n">
        <f aca="false">L632-N632</f>
        <v>898025.24</v>
      </c>
      <c r="Q632" s="21" t="n">
        <v>0</v>
      </c>
      <c r="R632" s="21" t="n">
        <f aca="false">L632/I632</f>
        <v>495.416166004252</v>
      </c>
      <c r="S632" s="21" t="n">
        <f aca="false">R632</f>
        <v>495.416166004252</v>
      </c>
      <c r="T632" s="42" t="n">
        <v>42735</v>
      </c>
      <c r="U632" s="77"/>
      <c r="V632" s="77"/>
    </row>
    <row r="633" s="78" customFormat="true" ht="14.35" hidden="false" customHeight="false" outlineLevel="0" collapsed="false">
      <c r="A633" s="38" t="s">
        <v>1027</v>
      </c>
      <c r="B633" s="39" t="s">
        <v>1028</v>
      </c>
      <c r="C633" s="17" t="n">
        <v>1984</v>
      </c>
      <c r="D633" s="17" t="n">
        <v>2007</v>
      </c>
      <c r="E633" s="40" t="s">
        <v>50</v>
      </c>
      <c r="F633" s="17" t="n">
        <v>5</v>
      </c>
      <c r="G633" s="17" t="n">
        <v>11</v>
      </c>
      <c r="H633" s="21" t="n">
        <v>9186</v>
      </c>
      <c r="I633" s="21" t="n">
        <v>8275.7</v>
      </c>
      <c r="J633" s="21" t="n">
        <v>8275.7</v>
      </c>
      <c r="K633" s="17" t="n">
        <v>403</v>
      </c>
      <c r="L633" s="21" t="n">
        <f aca="false">'Приложение 2'!C633</f>
        <v>462864</v>
      </c>
      <c r="M633" s="21" t="n">
        <v>0</v>
      </c>
      <c r="N633" s="21" t="n">
        <v>23680.12</v>
      </c>
      <c r="O633" s="21" t="n">
        <v>0</v>
      </c>
      <c r="P633" s="21" t="n">
        <f aca="false">L633-N633</f>
        <v>439183.88</v>
      </c>
      <c r="Q633" s="21" t="n">
        <v>0</v>
      </c>
      <c r="R633" s="21" t="n">
        <f aca="false">L633/I633</f>
        <v>55.9304953055331</v>
      </c>
      <c r="S633" s="21" t="n">
        <f aca="false">R633</f>
        <v>55.9304953055331</v>
      </c>
      <c r="T633" s="42" t="n">
        <v>42735</v>
      </c>
      <c r="U633" s="77"/>
      <c r="V633" s="77"/>
    </row>
    <row r="634" s="78" customFormat="true" ht="14.35" hidden="false" customHeight="false" outlineLevel="0" collapsed="false">
      <c r="A634" s="38" t="s">
        <v>1029</v>
      </c>
      <c r="B634" s="39" t="s">
        <v>1030</v>
      </c>
      <c r="C634" s="17" t="n">
        <v>1979</v>
      </c>
      <c r="D634" s="17" t="n">
        <v>2007</v>
      </c>
      <c r="E634" s="40" t="s">
        <v>50</v>
      </c>
      <c r="F634" s="17" t="n">
        <v>5</v>
      </c>
      <c r="G634" s="17" t="n">
        <v>6</v>
      </c>
      <c r="H634" s="21" t="n">
        <v>4909</v>
      </c>
      <c r="I634" s="21" t="n">
        <v>4422.4</v>
      </c>
      <c r="J634" s="21" t="n">
        <v>4422.4</v>
      </c>
      <c r="K634" s="17" t="n">
        <v>215</v>
      </c>
      <c r="L634" s="21" t="n">
        <f aca="false">'Приложение 2'!C634</f>
        <v>2198094</v>
      </c>
      <c r="M634" s="21" t="n">
        <v>0</v>
      </c>
      <c r="N634" s="21" t="n">
        <v>717373.65</v>
      </c>
      <c r="O634" s="21" t="n">
        <v>0</v>
      </c>
      <c r="P634" s="21" t="n">
        <f aca="false">L634-N634</f>
        <v>1480720.35</v>
      </c>
      <c r="Q634" s="21" t="n">
        <v>0</v>
      </c>
      <c r="R634" s="21" t="n">
        <f aca="false">L634/I634</f>
        <v>497.036450795948</v>
      </c>
      <c r="S634" s="21" t="n">
        <f aca="false">R634</f>
        <v>497.036450795948</v>
      </c>
      <c r="T634" s="42" t="n">
        <v>42735</v>
      </c>
      <c r="U634" s="77"/>
      <c r="V634" s="77"/>
    </row>
    <row r="635" s="78" customFormat="true" ht="14.35" hidden="false" customHeight="false" outlineLevel="0" collapsed="false">
      <c r="A635" s="38" t="s">
        <v>1031</v>
      </c>
      <c r="B635" s="39" t="s">
        <v>1032</v>
      </c>
      <c r="C635" s="17" t="n">
        <v>1983</v>
      </c>
      <c r="D635" s="17" t="n">
        <v>2007</v>
      </c>
      <c r="E635" s="40" t="s">
        <v>50</v>
      </c>
      <c r="F635" s="17" t="n">
        <v>5</v>
      </c>
      <c r="G635" s="17" t="n">
        <v>6</v>
      </c>
      <c r="H635" s="21" t="n">
        <v>4712.7</v>
      </c>
      <c r="I635" s="21" t="n">
        <v>4246.5</v>
      </c>
      <c r="J635" s="21" t="n">
        <v>4246.5</v>
      </c>
      <c r="K635" s="17" t="n">
        <v>207</v>
      </c>
      <c r="L635" s="21" t="n">
        <f aca="false">'Приложение 2'!C635</f>
        <v>399528</v>
      </c>
      <c r="M635" s="21" t="n">
        <v>0</v>
      </c>
      <c r="N635" s="21" t="n">
        <v>20440.99</v>
      </c>
      <c r="O635" s="21" t="n">
        <v>0</v>
      </c>
      <c r="P635" s="21" t="n">
        <f aca="false">L635-N635</f>
        <v>379087.01</v>
      </c>
      <c r="Q635" s="21" t="n">
        <v>0</v>
      </c>
      <c r="R635" s="21" t="n">
        <f aca="false">L635/I635</f>
        <v>94.0840692334864</v>
      </c>
      <c r="S635" s="21" t="n">
        <f aca="false">R635</f>
        <v>94.0840692334864</v>
      </c>
      <c r="T635" s="42" t="n">
        <v>42735</v>
      </c>
      <c r="U635" s="77"/>
      <c r="V635" s="77"/>
    </row>
    <row r="636" s="78" customFormat="true" ht="14.35" hidden="false" customHeight="false" outlineLevel="0" collapsed="false">
      <c r="A636" s="38" t="s">
        <v>1033</v>
      </c>
      <c r="B636" s="39" t="s">
        <v>485</v>
      </c>
      <c r="C636" s="17" t="n">
        <v>1963</v>
      </c>
      <c r="D636" s="17" t="n">
        <v>2007</v>
      </c>
      <c r="E636" s="40" t="s">
        <v>45</v>
      </c>
      <c r="F636" s="17" t="n">
        <v>4</v>
      </c>
      <c r="G636" s="17" t="n">
        <v>3</v>
      </c>
      <c r="H636" s="21" t="n">
        <v>2459.9</v>
      </c>
      <c r="I636" s="21" t="n">
        <v>2297.8</v>
      </c>
      <c r="J636" s="21" t="n">
        <v>1500.6</v>
      </c>
      <c r="K636" s="17" t="n">
        <v>73</v>
      </c>
      <c r="L636" s="21" t="n">
        <f aca="false">'Приложение 2'!C636</f>
        <v>7502270</v>
      </c>
      <c r="M636" s="21" t="n">
        <v>0</v>
      </c>
      <c r="N636" s="21" t="n">
        <v>2536517.49</v>
      </c>
      <c r="O636" s="21" t="n">
        <v>0</v>
      </c>
      <c r="P636" s="21" t="n">
        <f aca="false">L636-N636</f>
        <v>4965752.51</v>
      </c>
      <c r="Q636" s="21" t="n">
        <v>0</v>
      </c>
      <c r="R636" s="21" t="n">
        <f aca="false">L636/I636</f>
        <v>3264.97954565236</v>
      </c>
      <c r="S636" s="21" t="n">
        <f aca="false">R636</f>
        <v>3264.97954565236</v>
      </c>
      <c r="T636" s="42" t="n">
        <v>42735</v>
      </c>
      <c r="U636" s="77"/>
      <c r="V636" s="77"/>
    </row>
    <row r="637" s="78" customFormat="true" ht="14.35" hidden="false" customHeight="false" outlineLevel="0" collapsed="false">
      <c r="A637" s="38" t="s">
        <v>1034</v>
      </c>
      <c r="B637" s="39" t="s">
        <v>487</v>
      </c>
      <c r="C637" s="17" t="n">
        <v>1962</v>
      </c>
      <c r="D637" s="17" t="n">
        <v>2007</v>
      </c>
      <c r="E637" s="40" t="s">
        <v>45</v>
      </c>
      <c r="F637" s="17" t="n">
        <v>4</v>
      </c>
      <c r="G637" s="17" t="n">
        <v>3</v>
      </c>
      <c r="H637" s="21" t="n">
        <v>2186.2</v>
      </c>
      <c r="I637" s="21" t="n">
        <v>2033</v>
      </c>
      <c r="J637" s="21" t="n">
        <v>1595.8</v>
      </c>
      <c r="K637" s="17" t="n">
        <v>78</v>
      </c>
      <c r="L637" s="21" t="n">
        <f aca="false">'Приложение 2'!C637</f>
        <v>5387721</v>
      </c>
      <c r="M637" s="21" t="n">
        <v>0</v>
      </c>
      <c r="N637" s="21" t="n">
        <v>2382459.74</v>
      </c>
      <c r="O637" s="21" t="n">
        <v>0</v>
      </c>
      <c r="P637" s="21" t="n">
        <f aca="false">L637-N637</f>
        <v>3005261.26</v>
      </c>
      <c r="Q637" s="21" t="n">
        <v>0</v>
      </c>
      <c r="R637" s="21" t="n">
        <f aca="false">L637/I637</f>
        <v>2650.13330054107</v>
      </c>
      <c r="S637" s="21" t="n">
        <f aca="false">R637</f>
        <v>2650.13330054107</v>
      </c>
      <c r="T637" s="42" t="n">
        <v>42735</v>
      </c>
      <c r="U637" s="77"/>
      <c r="V637" s="77"/>
    </row>
    <row r="638" s="78" customFormat="true" ht="14.35" hidden="false" customHeight="false" outlineLevel="0" collapsed="false">
      <c r="A638" s="38" t="s">
        <v>1035</v>
      </c>
      <c r="B638" s="39" t="s">
        <v>179</v>
      </c>
      <c r="C638" s="17" t="n">
        <v>1962</v>
      </c>
      <c r="D638" s="17" t="n">
        <v>2014</v>
      </c>
      <c r="E638" s="40" t="s">
        <v>45</v>
      </c>
      <c r="F638" s="17" t="n">
        <v>4</v>
      </c>
      <c r="G638" s="17" t="n">
        <v>2</v>
      </c>
      <c r="H638" s="21" t="n">
        <v>1260.4</v>
      </c>
      <c r="I638" s="21" t="n">
        <v>1158.9</v>
      </c>
      <c r="J638" s="21" t="n">
        <v>1158.9</v>
      </c>
      <c r="K638" s="17" t="n">
        <v>56</v>
      </c>
      <c r="L638" s="21" t="n">
        <f aca="false">'Приложение 2'!C638</f>
        <v>3902260</v>
      </c>
      <c r="M638" s="21" t="n">
        <v>0</v>
      </c>
      <c r="N638" s="21" t="n">
        <v>2229558.57</v>
      </c>
      <c r="O638" s="21" t="n">
        <v>0</v>
      </c>
      <c r="P638" s="21" t="n">
        <f aca="false">L638-N638</f>
        <v>1672701.43</v>
      </c>
      <c r="Q638" s="21" t="n">
        <v>0</v>
      </c>
      <c r="R638" s="21" t="n">
        <f aca="false">L638/I638</f>
        <v>3367.21028561567</v>
      </c>
      <c r="S638" s="21" t="n">
        <f aca="false">R638</f>
        <v>3367.21028561567</v>
      </c>
      <c r="T638" s="42" t="n">
        <v>42735</v>
      </c>
      <c r="U638" s="77"/>
      <c r="V638" s="77"/>
    </row>
    <row r="639" s="78" customFormat="true" ht="14.35" hidden="false" customHeight="false" outlineLevel="0" collapsed="false">
      <c r="A639" s="38" t="s">
        <v>1036</v>
      </c>
      <c r="B639" s="39" t="s">
        <v>181</v>
      </c>
      <c r="C639" s="17" t="n">
        <v>1962</v>
      </c>
      <c r="D639" s="17" t="n">
        <v>2014</v>
      </c>
      <c r="E639" s="40" t="s">
        <v>45</v>
      </c>
      <c r="F639" s="17" t="n">
        <v>4</v>
      </c>
      <c r="G639" s="17" t="n">
        <v>2</v>
      </c>
      <c r="H639" s="21" t="n">
        <v>1218.7</v>
      </c>
      <c r="I639" s="21" t="n">
        <v>1124.1</v>
      </c>
      <c r="J639" s="21" t="n">
        <v>1124.1</v>
      </c>
      <c r="K639" s="17" t="n">
        <v>55</v>
      </c>
      <c r="L639" s="21" t="n">
        <f aca="false">'Приложение 2'!C639</f>
        <v>4485625.44</v>
      </c>
      <c r="M639" s="21" t="n">
        <v>0</v>
      </c>
      <c r="N639" s="21" t="n">
        <v>1241485.85</v>
      </c>
      <c r="O639" s="21" t="n">
        <v>0</v>
      </c>
      <c r="P639" s="21" t="n">
        <f aca="false">L639-N639</f>
        <v>3244139.59</v>
      </c>
      <c r="Q639" s="21" t="n">
        <v>0</v>
      </c>
      <c r="R639" s="21" t="n">
        <f aca="false">L639/I639</f>
        <v>3990.41494528957</v>
      </c>
      <c r="S639" s="21" t="n">
        <f aca="false">R639</f>
        <v>3990.41494528957</v>
      </c>
      <c r="T639" s="42" t="n">
        <v>42735</v>
      </c>
      <c r="U639" s="77"/>
      <c r="V639" s="77"/>
    </row>
    <row r="640" s="78" customFormat="true" ht="14.35" hidden="false" customHeight="false" outlineLevel="0" collapsed="false">
      <c r="A640" s="38" t="s">
        <v>1037</v>
      </c>
      <c r="B640" s="39" t="s">
        <v>1038</v>
      </c>
      <c r="C640" s="17" t="n">
        <v>1976</v>
      </c>
      <c r="D640" s="17" t="n">
        <v>2007</v>
      </c>
      <c r="E640" s="40" t="s">
        <v>45</v>
      </c>
      <c r="F640" s="17" t="n">
        <v>4</v>
      </c>
      <c r="G640" s="17" t="n">
        <v>4</v>
      </c>
      <c r="H640" s="21" t="n">
        <v>3330</v>
      </c>
      <c r="I640" s="21" t="n">
        <v>3016.1</v>
      </c>
      <c r="J640" s="21" t="n">
        <v>3016.1</v>
      </c>
      <c r="K640" s="17" t="n">
        <v>147</v>
      </c>
      <c r="L640" s="21" t="n">
        <f aca="false">'Приложение 2'!C640</f>
        <v>1742044.75</v>
      </c>
      <c r="M640" s="21" t="n">
        <v>0</v>
      </c>
      <c r="N640" s="21" t="n">
        <v>398125.2</v>
      </c>
      <c r="O640" s="21" t="n">
        <v>0</v>
      </c>
      <c r="P640" s="21" t="n">
        <f aca="false">L640-N640</f>
        <v>1343919.55</v>
      </c>
      <c r="Q640" s="21" t="n">
        <v>0</v>
      </c>
      <c r="R640" s="21" t="n">
        <f aca="false">L640/I640</f>
        <v>577.581893836411</v>
      </c>
      <c r="S640" s="21" t="n">
        <f aca="false">R640</f>
        <v>577.581893836411</v>
      </c>
      <c r="T640" s="42" t="n">
        <v>42735</v>
      </c>
      <c r="U640" s="77"/>
      <c r="V640" s="77"/>
    </row>
    <row r="641" s="78" customFormat="true" ht="14.35" hidden="false" customHeight="false" outlineLevel="0" collapsed="false">
      <c r="A641" s="38" t="s">
        <v>1039</v>
      </c>
      <c r="B641" s="39" t="s">
        <v>1040</v>
      </c>
      <c r="C641" s="17" t="n">
        <v>1974</v>
      </c>
      <c r="D641" s="17" t="n">
        <v>2007</v>
      </c>
      <c r="E641" s="40" t="s">
        <v>45</v>
      </c>
      <c r="F641" s="17" t="n">
        <v>4</v>
      </c>
      <c r="G641" s="17" t="n">
        <v>4</v>
      </c>
      <c r="H641" s="21" t="n">
        <v>3296.2</v>
      </c>
      <c r="I641" s="21" t="n">
        <v>3296.2</v>
      </c>
      <c r="J641" s="21" t="n">
        <v>3296.2</v>
      </c>
      <c r="K641" s="17" t="n">
        <v>161</v>
      </c>
      <c r="L641" s="21" t="n">
        <f aca="false">'Приложение 2'!C641</f>
        <v>3032945.66</v>
      </c>
      <c r="M641" s="21" t="n">
        <v>0</v>
      </c>
      <c r="N641" s="21" t="n">
        <v>1686144.73</v>
      </c>
      <c r="O641" s="21" t="n">
        <v>0</v>
      </c>
      <c r="P641" s="21" t="n">
        <f aca="false">L641-N641</f>
        <v>1346800.93</v>
      </c>
      <c r="Q641" s="21" t="n">
        <v>0</v>
      </c>
      <c r="R641" s="21" t="n">
        <f aca="false">L641/I641</f>
        <v>920.133990655907</v>
      </c>
      <c r="S641" s="21" t="n">
        <f aca="false">R641</f>
        <v>920.133990655907</v>
      </c>
      <c r="T641" s="42" t="n">
        <v>42735</v>
      </c>
      <c r="U641" s="77"/>
      <c r="V641" s="77"/>
    </row>
    <row r="642" s="78" customFormat="true" ht="14.35" hidden="false" customHeight="false" outlineLevel="0" collapsed="false">
      <c r="A642" s="38" t="s">
        <v>1041</v>
      </c>
      <c r="B642" s="39" t="s">
        <v>1042</v>
      </c>
      <c r="C642" s="17" t="n">
        <v>1970</v>
      </c>
      <c r="D642" s="17" t="n">
        <v>2007</v>
      </c>
      <c r="E642" s="40" t="s">
        <v>50</v>
      </c>
      <c r="F642" s="17" t="n">
        <v>5</v>
      </c>
      <c r="G642" s="17" t="n">
        <v>6</v>
      </c>
      <c r="H642" s="21" t="n">
        <v>4898.8</v>
      </c>
      <c r="I642" s="21" t="n">
        <v>4389.4</v>
      </c>
      <c r="J642" s="21" t="n">
        <v>4389.4</v>
      </c>
      <c r="K642" s="17" t="n">
        <v>214</v>
      </c>
      <c r="L642" s="21" t="n">
        <f aca="false">'Приложение 2'!C642</f>
        <v>116580.34</v>
      </c>
      <c r="M642" s="21" t="n">
        <v>0</v>
      </c>
      <c r="N642" s="21" t="n">
        <v>0</v>
      </c>
      <c r="O642" s="21" t="n">
        <v>0</v>
      </c>
      <c r="P642" s="21" t="n">
        <f aca="false">L642-N642</f>
        <v>116580.34</v>
      </c>
      <c r="Q642" s="21" t="n">
        <v>0</v>
      </c>
      <c r="R642" s="21" t="n">
        <f aca="false">L642/I642</f>
        <v>26.559516106985</v>
      </c>
      <c r="S642" s="21" t="n">
        <f aca="false">R642</f>
        <v>26.559516106985</v>
      </c>
      <c r="T642" s="42" t="n">
        <v>42735</v>
      </c>
      <c r="U642" s="77"/>
      <c r="V642" s="77"/>
    </row>
    <row r="643" s="78" customFormat="true" ht="14.35" hidden="false" customHeight="false" outlineLevel="0" collapsed="false">
      <c r="A643" s="38" t="s">
        <v>1043</v>
      </c>
      <c r="B643" s="39" t="s">
        <v>1044</v>
      </c>
      <c r="C643" s="17" t="n">
        <v>1988</v>
      </c>
      <c r="D643" s="17" t="n">
        <v>2010</v>
      </c>
      <c r="E643" s="40" t="s">
        <v>50</v>
      </c>
      <c r="F643" s="17" t="n">
        <v>5</v>
      </c>
      <c r="G643" s="17" t="n">
        <v>6</v>
      </c>
      <c r="H643" s="21" t="n">
        <v>4815</v>
      </c>
      <c r="I643" s="21" t="n">
        <v>4264.6</v>
      </c>
      <c r="J643" s="21" t="n">
        <v>4264.6</v>
      </c>
      <c r="K643" s="17" t="n">
        <v>208</v>
      </c>
      <c r="L643" s="21" t="n">
        <f aca="false">'Приложение 2'!C643</f>
        <v>400976</v>
      </c>
      <c r="M643" s="21" t="n">
        <v>0</v>
      </c>
      <c r="N643" s="21" t="n">
        <v>20514.73</v>
      </c>
      <c r="O643" s="21" t="n">
        <v>0</v>
      </c>
      <c r="P643" s="21" t="n">
        <f aca="false">L643-N643</f>
        <v>380461.27</v>
      </c>
      <c r="Q643" s="21" t="n">
        <v>0</v>
      </c>
      <c r="R643" s="21" t="n">
        <f aca="false">L643/I643</f>
        <v>94.0242930169301</v>
      </c>
      <c r="S643" s="21" t="n">
        <f aca="false">R643</f>
        <v>94.0242930169301</v>
      </c>
      <c r="T643" s="42" t="n">
        <v>42735</v>
      </c>
      <c r="U643" s="77"/>
      <c r="V643" s="77"/>
    </row>
    <row r="644" s="78" customFormat="true" ht="14.35" hidden="false" customHeight="false" outlineLevel="0" collapsed="false">
      <c r="A644" s="38" t="s">
        <v>1045</v>
      </c>
      <c r="B644" s="39" t="s">
        <v>1046</v>
      </c>
      <c r="C644" s="17" t="n">
        <v>1969</v>
      </c>
      <c r="D644" s="17" t="n">
        <v>2010</v>
      </c>
      <c r="E644" s="40" t="s">
        <v>45</v>
      </c>
      <c r="F644" s="17" t="n">
        <v>4</v>
      </c>
      <c r="G644" s="17" t="n">
        <v>3</v>
      </c>
      <c r="H644" s="21" t="n">
        <v>2325.3</v>
      </c>
      <c r="I644" s="21" t="n">
        <v>2153.4</v>
      </c>
      <c r="J644" s="21" t="n">
        <v>2049.3</v>
      </c>
      <c r="K644" s="17" t="n">
        <v>100</v>
      </c>
      <c r="L644" s="21" t="n">
        <f aca="false">'Приложение 2'!C644</f>
        <v>2331680.83</v>
      </c>
      <c r="M644" s="21" t="n">
        <v>0</v>
      </c>
      <c r="N644" s="21" t="n">
        <v>1416009.76</v>
      </c>
      <c r="O644" s="21" t="n">
        <v>0</v>
      </c>
      <c r="P644" s="21" t="n">
        <f aca="false">L644-N644</f>
        <v>915671.07</v>
      </c>
      <c r="Q644" s="21" t="n">
        <v>0</v>
      </c>
      <c r="R644" s="21" t="n">
        <f aca="false">L644/I644</f>
        <v>1082.79039193833</v>
      </c>
      <c r="S644" s="21" t="n">
        <f aca="false">R644</f>
        <v>1082.79039193833</v>
      </c>
      <c r="T644" s="42" t="n">
        <v>42735</v>
      </c>
      <c r="U644" s="77"/>
      <c r="V644" s="77"/>
    </row>
    <row r="645" s="78" customFormat="true" ht="14.35" hidden="false" customHeight="false" outlineLevel="0" collapsed="false">
      <c r="A645" s="38" t="s">
        <v>1047</v>
      </c>
      <c r="B645" s="39" t="s">
        <v>1048</v>
      </c>
      <c r="C645" s="17" t="n">
        <v>1974</v>
      </c>
      <c r="D645" s="17" t="n">
        <v>2007</v>
      </c>
      <c r="E645" s="40" t="s">
        <v>50</v>
      </c>
      <c r="F645" s="17" t="n">
        <v>5</v>
      </c>
      <c r="G645" s="17" t="n">
        <v>6</v>
      </c>
      <c r="H645" s="21" t="n">
        <v>4840.3</v>
      </c>
      <c r="I645" s="21" t="n">
        <v>4383.1</v>
      </c>
      <c r="J645" s="21" t="n">
        <v>4383.1</v>
      </c>
      <c r="K645" s="17" t="n">
        <v>213</v>
      </c>
      <c r="L645" s="21" t="n">
        <f aca="false">'Приложение 2'!C645</f>
        <v>490067</v>
      </c>
      <c r="M645" s="21" t="n">
        <v>0</v>
      </c>
      <c r="N645" s="21" t="n">
        <v>27550.69</v>
      </c>
      <c r="O645" s="21" t="n">
        <v>0</v>
      </c>
      <c r="P645" s="21" t="n">
        <f aca="false">L645-N645</f>
        <v>462516.31</v>
      </c>
      <c r="Q645" s="21" t="n">
        <v>0</v>
      </c>
      <c r="R645" s="21" t="n">
        <f aca="false">L645/I645</f>
        <v>111.808309187561</v>
      </c>
      <c r="S645" s="21" t="n">
        <f aca="false">R645</f>
        <v>111.808309187561</v>
      </c>
      <c r="T645" s="42" t="n">
        <v>42735</v>
      </c>
      <c r="U645" s="77"/>
      <c r="V645" s="77"/>
    </row>
    <row r="646" s="78" customFormat="true" ht="14.35" hidden="false" customHeight="false" outlineLevel="0" collapsed="false">
      <c r="A646" s="38" t="s">
        <v>1049</v>
      </c>
      <c r="B646" s="39" t="s">
        <v>1050</v>
      </c>
      <c r="C646" s="17" t="n">
        <v>1971</v>
      </c>
      <c r="D646" s="17" t="n">
        <v>2008</v>
      </c>
      <c r="E646" s="40" t="s">
        <v>45</v>
      </c>
      <c r="F646" s="17" t="n">
        <v>4</v>
      </c>
      <c r="G646" s="17" t="n">
        <v>6</v>
      </c>
      <c r="H646" s="21" t="n">
        <v>5251.5</v>
      </c>
      <c r="I646" s="21" t="n">
        <v>4920</v>
      </c>
      <c r="J646" s="21" t="n">
        <v>3786.8</v>
      </c>
      <c r="K646" s="17" t="n">
        <v>184</v>
      </c>
      <c r="L646" s="21" t="n">
        <f aca="false">'Приложение 2'!C646</f>
        <v>2364077.83</v>
      </c>
      <c r="M646" s="21" t="n">
        <v>0</v>
      </c>
      <c r="N646" s="21" t="n">
        <v>0</v>
      </c>
      <c r="O646" s="21" t="n">
        <v>0</v>
      </c>
      <c r="P646" s="21" t="n">
        <f aca="false">L646-N646</f>
        <v>2364077.83</v>
      </c>
      <c r="Q646" s="21" t="n">
        <v>0</v>
      </c>
      <c r="R646" s="21" t="n">
        <f aca="false">L646/I646</f>
        <v>480.50362398374</v>
      </c>
      <c r="S646" s="21" t="n">
        <f aca="false">R646</f>
        <v>480.50362398374</v>
      </c>
      <c r="T646" s="42" t="n">
        <v>42735</v>
      </c>
      <c r="U646" s="77"/>
      <c r="V646" s="77"/>
    </row>
    <row r="647" s="78" customFormat="true" ht="14.35" hidden="false" customHeight="false" outlineLevel="0" collapsed="false">
      <c r="A647" s="38" t="s">
        <v>1051</v>
      </c>
      <c r="B647" s="39" t="s">
        <v>1052</v>
      </c>
      <c r="C647" s="17" t="n">
        <v>1988</v>
      </c>
      <c r="D647" s="17" t="n">
        <v>2007</v>
      </c>
      <c r="E647" s="40" t="s">
        <v>50</v>
      </c>
      <c r="F647" s="17" t="n">
        <v>5</v>
      </c>
      <c r="G647" s="17" t="n">
        <v>6</v>
      </c>
      <c r="H647" s="21" t="n">
        <v>4703.6</v>
      </c>
      <c r="I647" s="21" t="n">
        <v>4158.9</v>
      </c>
      <c r="J647" s="21" t="n">
        <v>4158.9</v>
      </c>
      <c r="K647" s="17" t="n">
        <v>203</v>
      </c>
      <c r="L647" s="21" t="n">
        <f aca="false">'Приложение 2'!C647</f>
        <v>2748962</v>
      </c>
      <c r="M647" s="21" t="n">
        <v>0</v>
      </c>
      <c r="N647" s="21" t="n">
        <v>621215.75</v>
      </c>
      <c r="O647" s="21" t="n">
        <v>0</v>
      </c>
      <c r="P647" s="21" t="n">
        <f aca="false">L647-N647</f>
        <v>2127746.25</v>
      </c>
      <c r="Q647" s="21" t="n">
        <v>0</v>
      </c>
      <c r="R647" s="21" t="n">
        <f aca="false">L647/I647</f>
        <v>660.982952222944</v>
      </c>
      <c r="S647" s="21" t="n">
        <f aca="false">R647</f>
        <v>660.982952222944</v>
      </c>
      <c r="T647" s="42" t="n">
        <v>42735</v>
      </c>
      <c r="U647" s="77"/>
      <c r="V647" s="77"/>
    </row>
    <row r="648" s="78" customFormat="true" ht="14.35" hidden="false" customHeight="false" outlineLevel="0" collapsed="false">
      <c r="A648" s="38" t="s">
        <v>1053</v>
      </c>
      <c r="B648" s="39" t="s">
        <v>1054</v>
      </c>
      <c r="C648" s="17" t="n">
        <v>1962</v>
      </c>
      <c r="D648" s="17" t="n">
        <v>1962</v>
      </c>
      <c r="E648" s="40" t="s">
        <v>45</v>
      </c>
      <c r="F648" s="17" t="n">
        <v>2</v>
      </c>
      <c r="G648" s="17" t="n">
        <v>1</v>
      </c>
      <c r="H648" s="21" t="n">
        <v>292</v>
      </c>
      <c r="I648" s="21" t="n">
        <v>266.6</v>
      </c>
      <c r="J648" s="21" t="n">
        <v>266.6</v>
      </c>
      <c r="K648" s="17" t="n">
        <v>13</v>
      </c>
      <c r="L648" s="21" t="n">
        <f aca="false">'Приложение 2'!C648</f>
        <v>318151.73</v>
      </c>
      <c r="M648" s="21" t="n">
        <v>0</v>
      </c>
      <c r="N648" s="21" t="n">
        <v>35191.2</v>
      </c>
      <c r="O648" s="21" t="n">
        <v>0</v>
      </c>
      <c r="P648" s="21" t="n">
        <f aca="false">L648-N648</f>
        <v>282960.53</v>
      </c>
      <c r="Q648" s="21" t="n">
        <v>0</v>
      </c>
      <c r="R648" s="21" t="n">
        <f aca="false">L648/I648</f>
        <v>1193.36732933233</v>
      </c>
      <c r="S648" s="21" t="n">
        <f aca="false">R648</f>
        <v>1193.36732933233</v>
      </c>
      <c r="T648" s="42" t="n">
        <v>42735</v>
      </c>
      <c r="U648" s="77"/>
      <c r="V648" s="77"/>
    </row>
    <row r="649" s="78" customFormat="true" ht="14.35" hidden="false" customHeight="false" outlineLevel="0" collapsed="false">
      <c r="A649" s="38" t="s">
        <v>1055</v>
      </c>
      <c r="B649" s="39" t="s">
        <v>1056</v>
      </c>
      <c r="C649" s="17" t="n">
        <v>1967</v>
      </c>
      <c r="D649" s="17" t="n">
        <v>2007</v>
      </c>
      <c r="E649" s="40" t="s">
        <v>45</v>
      </c>
      <c r="F649" s="17" t="n">
        <v>4</v>
      </c>
      <c r="G649" s="17" t="n">
        <v>3</v>
      </c>
      <c r="H649" s="21" t="n">
        <v>2220</v>
      </c>
      <c r="I649" s="21" t="n">
        <v>2052.6</v>
      </c>
      <c r="J649" s="21" t="n">
        <v>2052.6</v>
      </c>
      <c r="K649" s="17" t="n">
        <v>100</v>
      </c>
      <c r="L649" s="21" t="n">
        <f aca="false">'Приложение 2'!C649</f>
        <v>2653810</v>
      </c>
      <c r="M649" s="21" t="n">
        <v>0</v>
      </c>
      <c r="N649" s="21" t="n">
        <v>2274324.27</v>
      </c>
      <c r="O649" s="21" t="n">
        <v>0</v>
      </c>
      <c r="P649" s="21" t="n">
        <f aca="false">L649-N649</f>
        <v>379485.73</v>
      </c>
      <c r="Q649" s="21" t="n">
        <v>0</v>
      </c>
      <c r="R649" s="21" t="n">
        <f aca="false">L649/I649</f>
        <v>1292.90168566696</v>
      </c>
      <c r="S649" s="21" t="n">
        <f aca="false">R649</f>
        <v>1292.90168566696</v>
      </c>
      <c r="T649" s="42" t="n">
        <v>42735</v>
      </c>
      <c r="U649" s="77"/>
      <c r="V649" s="77"/>
    </row>
    <row r="650" s="78" customFormat="true" ht="14.35" hidden="false" customHeight="false" outlineLevel="0" collapsed="false">
      <c r="A650" s="38" t="s">
        <v>1057</v>
      </c>
      <c r="B650" s="39" t="s">
        <v>1058</v>
      </c>
      <c r="C650" s="17" t="n">
        <v>1971</v>
      </c>
      <c r="D650" s="17" t="n">
        <v>2007</v>
      </c>
      <c r="E650" s="40" t="s">
        <v>50</v>
      </c>
      <c r="F650" s="17" t="n">
        <v>5</v>
      </c>
      <c r="G650" s="17" t="n">
        <v>8</v>
      </c>
      <c r="H650" s="21" t="n">
        <v>6004.7</v>
      </c>
      <c r="I650" s="21" t="n">
        <v>5406.3</v>
      </c>
      <c r="J650" s="21" t="n">
        <v>5406.3</v>
      </c>
      <c r="K650" s="17" t="n">
        <v>263</v>
      </c>
      <c r="L650" s="21" t="n">
        <f aca="false">'Приложение 2'!C650</f>
        <v>5543752.94</v>
      </c>
      <c r="M650" s="21" t="n">
        <v>0</v>
      </c>
      <c r="N650" s="21" t="n">
        <v>1287871.77</v>
      </c>
      <c r="O650" s="21" t="n">
        <v>0</v>
      </c>
      <c r="P650" s="21" t="n">
        <f aca="false">L650-N650</f>
        <v>4255881.17</v>
      </c>
      <c r="Q650" s="21" t="n">
        <v>0</v>
      </c>
      <c r="R650" s="21" t="n">
        <f aca="false">L650/I650</f>
        <v>1025.424586131</v>
      </c>
      <c r="S650" s="21" t="n">
        <f aca="false">R650</f>
        <v>1025.424586131</v>
      </c>
      <c r="T650" s="42" t="n">
        <v>42735</v>
      </c>
      <c r="U650" s="77"/>
      <c r="V650" s="77"/>
    </row>
    <row r="651" s="78" customFormat="true" ht="14.35" hidden="false" customHeight="false" outlineLevel="0" collapsed="false">
      <c r="A651" s="38" t="s">
        <v>1059</v>
      </c>
      <c r="B651" s="39" t="s">
        <v>1060</v>
      </c>
      <c r="C651" s="17" t="n">
        <v>1985</v>
      </c>
      <c r="D651" s="17" t="n">
        <v>2007</v>
      </c>
      <c r="E651" s="40" t="s">
        <v>50</v>
      </c>
      <c r="F651" s="17" t="n">
        <v>5</v>
      </c>
      <c r="G651" s="17" t="n">
        <v>10</v>
      </c>
      <c r="H651" s="21" t="n">
        <v>7739.9</v>
      </c>
      <c r="I651" s="21" t="n">
        <v>6963.2</v>
      </c>
      <c r="J651" s="21" t="n">
        <v>6963.2</v>
      </c>
      <c r="K651" s="17" t="n">
        <v>339</v>
      </c>
      <c r="L651" s="21" t="n">
        <f aca="false">'Приложение 2'!C651</f>
        <v>4935099.31</v>
      </c>
      <c r="M651" s="21" t="n">
        <v>0</v>
      </c>
      <c r="N651" s="21" t="n">
        <v>1995348.64</v>
      </c>
      <c r="O651" s="21" t="n">
        <v>0</v>
      </c>
      <c r="P651" s="21" t="n">
        <f aca="false">L651-N651</f>
        <v>2939750.67</v>
      </c>
      <c r="Q651" s="21" t="n">
        <v>0</v>
      </c>
      <c r="R651" s="21" t="n">
        <f aca="false">L651/I651</f>
        <v>708.740135282629</v>
      </c>
      <c r="S651" s="21" t="n">
        <f aca="false">R651</f>
        <v>708.740135282629</v>
      </c>
      <c r="T651" s="42" t="n">
        <v>42735</v>
      </c>
      <c r="U651" s="77"/>
      <c r="V651" s="77"/>
    </row>
    <row r="652" s="78" customFormat="true" ht="14.35" hidden="false" customHeight="false" outlineLevel="0" collapsed="false">
      <c r="A652" s="38" t="s">
        <v>1061</v>
      </c>
      <c r="B652" s="39" t="s">
        <v>1062</v>
      </c>
      <c r="C652" s="17" t="n">
        <v>1978</v>
      </c>
      <c r="D652" s="17" t="n">
        <v>2010</v>
      </c>
      <c r="E652" s="40" t="s">
        <v>50</v>
      </c>
      <c r="F652" s="17" t="n">
        <v>5</v>
      </c>
      <c r="G652" s="17" t="n">
        <v>6</v>
      </c>
      <c r="H652" s="21" t="n">
        <v>4795.8</v>
      </c>
      <c r="I652" s="21" t="n">
        <v>4338.3</v>
      </c>
      <c r="J652" s="21" t="n">
        <v>4338.3</v>
      </c>
      <c r="K652" s="17" t="n">
        <v>211</v>
      </c>
      <c r="L652" s="21" t="n">
        <f aca="false">'Приложение 2'!C652</f>
        <v>4326543.3</v>
      </c>
      <c r="M652" s="21" t="n">
        <v>0</v>
      </c>
      <c r="N652" s="21" t="n">
        <v>1620325.94</v>
      </c>
      <c r="O652" s="21" t="n">
        <v>0</v>
      </c>
      <c r="P652" s="21" t="n">
        <f aca="false">L652-N652</f>
        <v>2706217.36</v>
      </c>
      <c r="Q652" s="21" t="n">
        <v>0</v>
      </c>
      <c r="R652" s="21" t="n">
        <f aca="false">L652/I652</f>
        <v>997.290021436968</v>
      </c>
      <c r="S652" s="21" t="n">
        <f aca="false">R652</f>
        <v>997.290021436968</v>
      </c>
      <c r="T652" s="42" t="n">
        <v>42735</v>
      </c>
      <c r="U652" s="77"/>
      <c r="V652" s="77"/>
    </row>
    <row r="653" s="78" customFormat="true" ht="14.35" hidden="false" customHeight="false" outlineLevel="0" collapsed="false">
      <c r="A653" s="38" t="s">
        <v>1063</v>
      </c>
      <c r="B653" s="39" t="s">
        <v>1064</v>
      </c>
      <c r="C653" s="17" t="n">
        <v>1980</v>
      </c>
      <c r="D653" s="17" t="n">
        <v>2007</v>
      </c>
      <c r="E653" s="40" t="s">
        <v>50</v>
      </c>
      <c r="F653" s="17" t="n">
        <v>5</v>
      </c>
      <c r="G653" s="17" t="n">
        <v>8</v>
      </c>
      <c r="H653" s="21" t="n">
        <v>6413.9</v>
      </c>
      <c r="I653" s="21" t="n">
        <v>5767.5</v>
      </c>
      <c r="J653" s="21" t="n">
        <v>5767.5</v>
      </c>
      <c r="K653" s="17" t="n">
        <v>281</v>
      </c>
      <c r="L653" s="21" t="n">
        <f aca="false">'Приложение 2'!C653</f>
        <v>4941188.16</v>
      </c>
      <c r="M653" s="21" t="n">
        <v>0</v>
      </c>
      <c r="N653" s="21" t="n">
        <v>761310</v>
      </c>
      <c r="O653" s="21" t="n">
        <v>0</v>
      </c>
      <c r="P653" s="21" t="n">
        <f aca="false">L653-N653</f>
        <v>4179878.16</v>
      </c>
      <c r="Q653" s="21" t="n">
        <v>0</v>
      </c>
      <c r="R653" s="21" t="n">
        <f aca="false">L653/I653</f>
        <v>856.729633289987</v>
      </c>
      <c r="S653" s="21" t="n">
        <f aca="false">R653</f>
        <v>856.729633289987</v>
      </c>
      <c r="T653" s="42" t="n">
        <v>42735</v>
      </c>
      <c r="U653" s="77"/>
      <c r="V653" s="77"/>
    </row>
    <row r="654" s="78" customFormat="true" ht="14.35" hidden="false" customHeight="false" outlineLevel="0" collapsed="false">
      <c r="A654" s="38" t="s">
        <v>1065</v>
      </c>
      <c r="B654" s="39" t="s">
        <v>1066</v>
      </c>
      <c r="C654" s="17" t="n">
        <v>1986</v>
      </c>
      <c r="D654" s="17" t="n">
        <v>2007</v>
      </c>
      <c r="E654" s="40" t="s">
        <v>50</v>
      </c>
      <c r="F654" s="17" t="n">
        <v>5</v>
      </c>
      <c r="G654" s="17" t="n">
        <v>8</v>
      </c>
      <c r="H654" s="21" t="n">
        <v>6213</v>
      </c>
      <c r="I654" s="21" t="n">
        <v>5568.5</v>
      </c>
      <c r="J654" s="21" t="n">
        <v>5568.5</v>
      </c>
      <c r="K654" s="17" t="n">
        <v>271</v>
      </c>
      <c r="L654" s="21" t="n">
        <f aca="false">'Приложение 2'!C654</f>
        <v>3613238.77</v>
      </c>
      <c r="M654" s="21" t="n">
        <v>0</v>
      </c>
      <c r="N654" s="21" t="n">
        <v>1997902</v>
      </c>
      <c r="O654" s="21" t="n">
        <v>0</v>
      </c>
      <c r="P654" s="21" t="n">
        <f aca="false">L654-N654</f>
        <v>1615336.77</v>
      </c>
      <c r="Q654" s="21" t="n">
        <v>0</v>
      </c>
      <c r="R654" s="21" t="n">
        <f aca="false">L654/I654</f>
        <v>648.871108916225</v>
      </c>
      <c r="S654" s="21" t="n">
        <f aca="false">R654</f>
        <v>648.871108916225</v>
      </c>
      <c r="T654" s="42" t="n">
        <v>42735</v>
      </c>
      <c r="U654" s="77"/>
      <c r="V654" s="77"/>
    </row>
    <row r="655" s="78" customFormat="true" ht="14.35" hidden="false" customHeight="false" outlineLevel="0" collapsed="false">
      <c r="A655" s="38" t="s">
        <v>1067</v>
      </c>
      <c r="B655" s="39" t="s">
        <v>519</v>
      </c>
      <c r="C655" s="17" t="n">
        <v>1977</v>
      </c>
      <c r="D655" s="17" t="n">
        <v>2007</v>
      </c>
      <c r="E655" s="40" t="s">
        <v>50</v>
      </c>
      <c r="F655" s="17" t="n">
        <v>5</v>
      </c>
      <c r="G655" s="17" t="n">
        <v>8</v>
      </c>
      <c r="H655" s="21" t="n">
        <v>6438.7</v>
      </c>
      <c r="I655" s="21" t="n">
        <v>5809.7</v>
      </c>
      <c r="J655" s="21" t="n">
        <v>5809.7</v>
      </c>
      <c r="K655" s="17" t="n">
        <v>283</v>
      </c>
      <c r="L655" s="21" t="n">
        <f aca="false">'Приложение 2'!C655</f>
        <v>3526056.96</v>
      </c>
      <c r="M655" s="21" t="n">
        <v>0</v>
      </c>
      <c r="N655" s="21" t="n">
        <v>1760253.13</v>
      </c>
      <c r="O655" s="21" t="n">
        <v>0</v>
      </c>
      <c r="P655" s="21" t="n">
        <f aca="false">L655-N655</f>
        <v>1765803.83</v>
      </c>
      <c r="Q655" s="21" t="n">
        <v>0</v>
      </c>
      <c r="R655" s="21" t="n">
        <f aca="false">L655/I655</f>
        <v>606.925824052877</v>
      </c>
      <c r="S655" s="21" t="n">
        <f aca="false">R655</f>
        <v>606.925824052877</v>
      </c>
      <c r="T655" s="42" t="n">
        <v>42735</v>
      </c>
      <c r="U655" s="77"/>
      <c r="V655" s="77"/>
    </row>
    <row r="656" s="78" customFormat="true" ht="14.35" hidden="false" customHeight="false" outlineLevel="0" collapsed="false">
      <c r="A656" s="38" t="s">
        <v>1068</v>
      </c>
      <c r="B656" s="39" t="s">
        <v>1069</v>
      </c>
      <c r="C656" s="17" t="n">
        <v>1981</v>
      </c>
      <c r="D656" s="17" t="n">
        <v>2007</v>
      </c>
      <c r="E656" s="40" t="s">
        <v>50</v>
      </c>
      <c r="F656" s="17" t="n">
        <v>5</v>
      </c>
      <c r="G656" s="17" t="n">
        <v>6</v>
      </c>
      <c r="H656" s="21" t="n">
        <v>4823.1</v>
      </c>
      <c r="I656" s="21" t="n">
        <v>4251.9</v>
      </c>
      <c r="J656" s="21" t="n">
        <v>4251.9</v>
      </c>
      <c r="K656" s="17" t="n">
        <v>207</v>
      </c>
      <c r="L656" s="21" t="n">
        <f aca="false">'Приложение 2'!C656</f>
        <v>3121971</v>
      </c>
      <c r="M656" s="21" t="n">
        <v>0</v>
      </c>
      <c r="N656" s="21" t="n">
        <v>561250.8</v>
      </c>
      <c r="O656" s="21" t="n">
        <v>0</v>
      </c>
      <c r="P656" s="21" t="n">
        <f aca="false">L656-N656</f>
        <v>2560720.2</v>
      </c>
      <c r="Q656" s="21" t="n">
        <v>0</v>
      </c>
      <c r="R656" s="21" t="n">
        <f aca="false">L656/I656</f>
        <v>734.253157411981</v>
      </c>
      <c r="S656" s="21" t="n">
        <f aca="false">R656</f>
        <v>734.253157411981</v>
      </c>
      <c r="T656" s="42" t="n">
        <v>42735</v>
      </c>
      <c r="U656" s="77"/>
      <c r="V656" s="77"/>
    </row>
    <row r="657" s="78" customFormat="true" ht="14.35" hidden="false" customHeight="false" outlineLevel="0" collapsed="false">
      <c r="A657" s="38" t="s">
        <v>1070</v>
      </c>
      <c r="B657" s="39" t="s">
        <v>1071</v>
      </c>
      <c r="C657" s="17" t="n">
        <v>1979</v>
      </c>
      <c r="D657" s="17" t="n">
        <v>2007</v>
      </c>
      <c r="E657" s="40" t="s">
        <v>50</v>
      </c>
      <c r="F657" s="17" t="n">
        <v>5</v>
      </c>
      <c r="G657" s="17" t="n">
        <v>6</v>
      </c>
      <c r="H657" s="21" t="n">
        <v>5224.2</v>
      </c>
      <c r="I657" s="21" t="n">
        <v>4765.6</v>
      </c>
      <c r="J657" s="21" t="n">
        <v>4765.6</v>
      </c>
      <c r="K657" s="17" t="n">
        <v>232</v>
      </c>
      <c r="L657" s="21" t="n">
        <f aca="false">'Приложение 2'!C657</f>
        <v>5063301.19</v>
      </c>
      <c r="M657" s="21" t="n">
        <v>0</v>
      </c>
      <c r="N657" s="21" t="n">
        <v>1651494.23</v>
      </c>
      <c r="O657" s="21" t="n">
        <v>0</v>
      </c>
      <c r="P657" s="21" t="n">
        <f aca="false">L657-N657</f>
        <v>3411806.96</v>
      </c>
      <c r="Q657" s="21" t="n">
        <v>0</v>
      </c>
      <c r="R657" s="21" t="n">
        <f aca="false">L657/I657</f>
        <v>1062.46877413127</v>
      </c>
      <c r="S657" s="21" t="n">
        <f aca="false">R657</f>
        <v>1062.46877413127</v>
      </c>
      <c r="T657" s="42" t="n">
        <v>42735</v>
      </c>
      <c r="U657" s="77"/>
      <c r="V657" s="77"/>
    </row>
    <row r="658" s="78" customFormat="true" ht="14.35" hidden="false" customHeight="false" outlineLevel="0" collapsed="false">
      <c r="A658" s="38" t="s">
        <v>1072</v>
      </c>
      <c r="B658" s="39" t="s">
        <v>1073</v>
      </c>
      <c r="C658" s="17" t="n">
        <v>1983</v>
      </c>
      <c r="D658" s="17" t="n">
        <v>2007</v>
      </c>
      <c r="E658" s="40" t="s">
        <v>50</v>
      </c>
      <c r="F658" s="17" t="n">
        <v>5</v>
      </c>
      <c r="G658" s="17" t="n">
        <v>6</v>
      </c>
      <c r="H658" s="21" t="n">
        <v>4746.9</v>
      </c>
      <c r="I658" s="21" t="n">
        <v>4216.4</v>
      </c>
      <c r="J658" s="21" t="n">
        <v>4216.4</v>
      </c>
      <c r="K658" s="17" t="n">
        <v>205</v>
      </c>
      <c r="L658" s="21" t="n">
        <f aca="false">'Приложение 2'!C658</f>
        <v>3086565.2</v>
      </c>
      <c r="M658" s="21" t="n">
        <v>0</v>
      </c>
      <c r="N658" s="21" t="n">
        <v>886757.57</v>
      </c>
      <c r="O658" s="21" t="n">
        <v>0</v>
      </c>
      <c r="P658" s="21" t="n">
        <f aca="false">L658-N658</f>
        <v>2199807.63</v>
      </c>
      <c r="Q658" s="21" t="n">
        <v>0</v>
      </c>
      <c r="R658" s="21" t="n">
        <f aca="false">L658/I658</f>
        <v>732.038041931506</v>
      </c>
      <c r="S658" s="21" t="n">
        <f aca="false">R658</f>
        <v>732.038041931506</v>
      </c>
      <c r="T658" s="42" t="n">
        <v>42735</v>
      </c>
      <c r="U658" s="77"/>
      <c r="V658" s="77"/>
    </row>
    <row r="659" s="78" customFormat="true" ht="14.35" hidden="false" customHeight="false" outlineLevel="0" collapsed="false">
      <c r="A659" s="38" t="s">
        <v>1074</v>
      </c>
      <c r="B659" s="39" t="s">
        <v>1075</v>
      </c>
      <c r="C659" s="17" t="n">
        <v>1979</v>
      </c>
      <c r="D659" s="17" t="n">
        <v>2010</v>
      </c>
      <c r="E659" s="40" t="s">
        <v>50</v>
      </c>
      <c r="F659" s="17" t="n">
        <v>5</v>
      </c>
      <c r="G659" s="17" t="n">
        <v>12</v>
      </c>
      <c r="H659" s="21" t="n">
        <v>9228</v>
      </c>
      <c r="I659" s="21" t="n">
        <v>8770.5</v>
      </c>
      <c r="J659" s="21" t="n">
        <v>8770.5</v>
      </c>
      <c r="K659" s="17" t="n">
        <v>427</v>
      </c>
      <c r="L659" s="21" t="n">
        <f aca="false">'Приложение 2'!C659</f>
        <v>7024297.04</v>
      </c>
      <c r="M659" s="21" t="n">
        <v>0</v>
      </c>
      <c r="N659" s="21" t="n">
        <v>3176159.76</v>
      </c>
      <c r="O659" s="21" t="n">
        <v>0</v>
      </c>
      <c r="P659" s="21" t="n">
        <f aca="false">L659-N659</f>
        <v>3848137.28</v>
      </c>
      <c r="Q659" s="21" t="n">
        <v>0</v>
      </c>
      <c r="R659" s="21" t="n">
        <f aca="false">L659/I659</f>
        <v>800.90040932672</v>
      </c>
      <c r="S659" s="21" t="n">
        <f aca="false">R659</f>
        <v>800.90040932672</v>
      </c>
      <c r="T659" s="42" t="n">
        <v>42735</v>
      </c>
      <c r="U659" s="77"/>
      <c r="V659" s="77"/>
    </row>
    <row r="660" s="78" customFormat="true" ht="14.35" hidden="false" customHeight="false" outlineLevel="0" collapsed="false">
      <c r="A660" s="38" t="s">
        <v>1076</v>
      </c>
      <c r="B660" s="39" t="s">
        <v>1077</v>
      </c>
      <c r="C660" s="17" t="n">
        <v>1961</v>
      </c>
      <c r="D660" s="17" t="n">
        <v>2007</v>
      </c>
      <c r="E660" s="40" t="s">
        <v>45</v>
      </c>
      <c r="F660" s="17" t="n">
        <v>3</v>
      </c>
      <c r="G660" s="17" t="n">
        <v>3</v>
      </c>
      <c r="H660" s="21" t="n">
        <v>3029.2</v>
      </c>
      <c r="I660" s="21" t="n">
        <v>2743</v>
      </c>
      <c r="J660" s="21" t="n">
        <v>2743</v>
      </c>
      <c r="K660" s="17" t="n">
        <v>134</v>
      </c>
      <c r="L660" s="21" t="n">
        <f aca="false">'Приложение 2'!C660</f>
        <v>2445077</v>
      </c>
      <c r="M660" s="21" t="n">
        <v>0</v>
      </c>
      <c r="N660" s="21" t="n">
        <v>803971.86</v>
      </c>
      <c r="O660" s="21" t="n">
        <v>0</v>
      </c>
      <c r="P660" s="21" t="n">
        <f aca="false">L660-N660</f>
        <v>1641105.14</v>
      </c>
      <c r="Q660" s="21" t="n">
        <v>0</v>
      </c>
      <c r="R660" s="21" t="n">
        <f aca="false">L660/I660</f>
        <v>891.387896463726</v>
      </c>
      <c r="S660" s="21" t="n">
        <f aca="false">R660</f>
        <v>891.387896463726</v>
      </c>
      <c r="T660" s="42" t="n">
        <v>42735</v>
      </c>
      <c r="U660" s="77"/>
      <c r="V660" s="77"/>
    </row>
    <row r="661" s="78" customFormat="true" ht="14.35" hidden="false" customHeight="false" outlineLevel="0" collapsed="false">
      <c r="A661" s="38" t="s">
        <v>1078</v>
      </c>
      <c r="B661" s="39" t="s">
        <v>1079</v>
      </c>
      <c r="C661" s="17" t="n">
        <v>1960</v>
      </c>
      <c r="D661" s="17" t="n">
        <v>2007</v>
      </c>
      <c r="E661" s="40" t="s">
        <v>45</v>
      </c>
      <c r="F661" s="17" t="n">
        <v>3</v>
      </c>
      <c r="G661" s="17" t="n">
        <v>2</v>
      </c>
      <c r="H661" s="21" t="n">
        <v>1237.9</v>
      </c>
      <c r="I661" s="21" t="n">
        <v>1102.3</v>
      </c>
      <c r="J661" s="21" t="n">
        <v>1102.3</v>
      </c>
      <c r="K661" s="17" t="n">
        <v>54</v>
      </c>
      <c r="L661" s="21" t="n">
        <f aca="false">'Приложение 2'!C661</f>
        <v>1661783</v>
      </c>
      <c r="M661" s="21" t="n">
        <v>0</v>
      </c>
      <c r="N661" s="21" t="n">
        <v>540548.54</v>
      </c>
      <c r="O661" s="21" t="n">
        <v>0</v>
      </c>
      <c r="P661" s="21" t="n">
        <f aca="false">L661-N661</f>
        <v>1121234.46</v>
      </c>
      <c r="Q661" s="21" t="n">
        <v>0</v>
      </c>
      <c r="R661" s="21" t="n">
        <f aca="false">L661/I661</f>
        <v>1507.55964800871</v>
      </c>
      <c r="S661" s="21" t="n">
        <f aca="false">R661</f>
        <v>1507.55964800871</v>
      </c>
      <c r="T661" s="42" t="n">
        <v>42735</v>
      </c>
      <c r="U661" s="77"/>
      <c r="V661" s="77"/>
    </row>
    <row r="662" s="78" customFormat="true" ht="14.35" hidden="false" customHeight="false" outlineLevel="0" collapsed="false">
      <c r="A662" s="38" t="s">
        <v>1080</v>
      </c>
      <c r="B662" s="39" t="s">
        <v>1081</v>
      </c>
      <c r="C662" s="17" t="n">
        <v>1960</v>
      </c>
      <c r="D662" s="17" t="n">
        <v>2007</v>
      </c>
      <c r="E662" s="40" t="s">
        <v>45</v>
      </c>
      <c r="F662" s="17" t="n">
        <v>3</v>
      </c>
      <c r="G662" s="17" t="n">
        <v>2</v>
      </c>
      <c r="H662" s="21" t="n">
        <v>1211.9</v>
      </c>
      <c r="I662" s="21" t="n">
        <v>1088</v>
      </c>
      <c r="J662" s="21" t="n">
        <v>1088</v>
      </c>
      <c r="K662" s="17" t="n">
        <v>53</v>
      </c>
      <c r="L662" s="21" t="n">
        <f aca="false">'Приложение 2'!C662</f>
        <v>1421767.55</v>
      </c>
      <c r="M662" s="21" t="n">
        <v>0</v>
      </c>
      <c r="N662" s="21" t="n">
        <v>309406.96</v>
      </c>
      <c r="O662" s="21" t="n">
        <v>0</v>
      </c>
      <c r="P662" s="21" t="n">
        <f aca="false">L662-N662</f>
        <v>1112360.59</v>
      </c>
      <c r="Q662" s="21" t="n">
        <v>0</v>
      </c>
      <c r="R662" s="21" t="n">
        <f aca="false">L662/I662</f>
        <v>1306.77164522059</v>
      </c>
      <c r="S662" s="21" t="n">
        <f aca="false">R662</f>
        <v>1306.77164522059</v>
      </c>
      <c r="T662" s="42" t="n">
        <v>43100</v>
      </c>
      <c r="U662" s="77"/>
      <c r="V662" s="77"/>
    </row>
    <row r="663" s="78" customFormat="true" ht="14.35" hidden="false" customHeight="false" outlineLevel="0" collapsed="false">
      <c r="A663" s="38" t="s">
        <v>1082</v>
      </c>
      <c r="B663" s="39" t="s">
        <v>1083</v>
      </c>
      <c r="C663" s="17" t="n">
        <v>1960</v>
      </c>
      <c r="D663" s="17" t="n">
        <v>2007</v>
      </c>
      <c r="E663" s="40" t="s">
        <v>45</v>
      </c>
      <c r="F663" s="17" t="n">
        <v>3</v>
      </c>
      <c r="G663" s="17" t="n">
        <v>2</v>
      </c>
      <c r="H663" s="21" t="n">
        <v>1231</v>
      </c>
      <c r="I663" s="21" t="n">
        <v>1091.5</v>
      </c>
      <c r="J663" s="21" t="n">
        <v>1091.5</v>
      </c>
      <c r="K663" s="17" t="n">
        <v>53</v>
      </c>
      <c r="L663" s="21" t="n">
        <f aca="false">'Приложение 2'!C663</f>
        <v>1440878.63</v>
      </c>
      <c r="M663" s="21" t="n">
        <v>0</v>
      </c>
      <c r="N663" s="21" t="n">
        <v>361912.4</v>
      </c>
      <c r="O663" s="21" t="n">
        <v>0</v>
      </c>
      <c r="P663" s="21" t="n">
        <f aca="false">L663-N663</f>
        <v>1078966.23</v>
      </c>
      <c r="Q663" s="21" t="n">
        <v>0</v>
      </c>
      <c r="R663" s="21" t="n">
        <f aca="false">L663/I663</f>
        <v>1320.09036188731</v>
      </c>
      <c r="S663" s="21" t="n">
        <f aca="false">R663</f>
        <v>1320.09036188731</v>
      </c>
      <c r="T663" s="42" t="n">
        <v>42735</v>
      </c>
      <c r="U663" s="77"/>
      <c r="V663" s="77"/>
    </row>
    <row r="664" s="78" customFormat="true" ht="14.35" hidden="false" customHeight="false" outlineLevel="0" collapsed="false">
      <c r="A664" s="38" t="s">
        <v>1084</v>
      </c>
      <c r="B664" s="39" t="s">
        <v>1085</v>
      </c>
      <c r="C664" s="17" t="n">
        <v>1957</v>
      </c>
      <c r="D664" s="17" t="n">
        <v>1957</v>
      </c>
      <c r="E664" s="40" t="s">
        <v>45</v>
      </c>
      <c r="F664" s="17" t="n">
        <v>2</v>
      </c>
      <c r="G664" s="17" t="n">
        <v>1</v>
      </c>
      <c r="H664" s="21" t="n">
        <v>576.6</v>
      </c>
      <c r="I664" s="21" t="n">
        <v>528.6</v>
      </c>
      <c r="J664" s="21" t="n">
        <v>528.6</v>
      </c>
      <c r="K664" s="17" t="n">
        <v>26</v>
      </c>
      <c r="L664" s="21" t="n">
        <f aca="false">'Приложение 2'!C664</f>
        <v>126650</v>
      </c>
      <c r="M664" s="21" t="n">
        <v>0</v>
      </c>
      <c r="N664" s="21" t="n">
        <v>18753.63</v>
      </c>
      <c r="O664" s="21" t="n">
        <v>0</v>
      </c>
      <c r="P664" s="21" t="n">
        <f aca="false">L664-N664</f>
        <v>107896.37</v>
      </c>
      <c r="Q664" s="21" t="n">
        <v>0</v>
      </c>
      <c r="R664" s="21" t="n">
        <f aca="false">L664/I664</f>
        <v>239.59515701854</v>
      </c>
      <c r="S664" s="21" t="n">
        <f aca="false">R664</f>
        <v>239.59515701854</v>
      </c>
      <c r="T664" s="42" t="n">
        <v>42735</v>
      </c>
      <c r="U664" s="77"/>
      <c r="V664" s="77"/>
    </row>
    <row r="665" s="78" customFormat="true" ht="14.35" hidden="false" customHeight="false" outlineLevel="0" collapsed="false">
      <c r="A665" s="38" t="s">
        <v>1086</v>
      </c>
      <c r="B665" s="39" t="s">
        <v>1087</v>
      </c>
      <c r="C665" s="17" t="n">
        <v>1960</v>
      </c>
      <c r="D665" s="17" t="n">
        <v>2007</v>
      </c>
      <c r="E665" s="40" t="s">
        <v>45</v>
      </c>
      <c r="F665" s="17" t="n">
        <v>3</v>
      </c>
      <c r="G665" s="17" t="n">
        <v>4</v>
      </c>
      <c r="H665" s="21" t="n">
        <v>2404.1</v>
      </c>
      <c r="I665" s="21" t="n">
        <v>2147.3</v>
      </c>
      <c r="J665" s="21" t="n">
        <v>2147.3</v>
      </c>
      <c r="K665" s="17" t="n">
        <v>105</v>
      </c>
      <c r="L665" s="21" t="n">
        <f aca="false">'Приложение 2'!C665</f>
        <v>3096097.26</v>
      </c>
      <c r="M665" s="21" t="n">
        <v>0</v>
      </c>
      <c r="N665" s="21" t="n">
        <v>2706613.8</v>
      </c>
      <c r="O665" s="21" t="n">
        <v>0</v>
      </c>
      <c r="P665" s="21" t="n">
        <f aca="false">L665-N665</f>
        <v>389483.46</v>
      </c>
      <c r="Q665" s="21" t="n">
        <v>0</v>
      </c>
      <c r="R665" s="21" t="n">
        <f aca="false">L665/I665</f>
        <v>1441.8559400177</v>
      </c>
      <c r="S665" s="21" t="n">
        <f aca="false">R665</f>
        <v>1441.8559400177</v>
      </c>
      <c r="T665" s="42" t="n">
        <v>42735</v>
      </c>
      <c r="U665" s="77"/>
      <c r="V665" s="77"/>
    </row>
    <row r="666" s="78" customFormat="true" ht="14.35" hidden="false" customHeight="false" outlineLevel="0" collapsed="false">
      <c r="A666" s="38" t="s">
        <v>1088</v>
      </c>
      <c r="B666" s="39" t="s">
        <v>1089</v>
      </c>
      <c r="C666" s="17" t="n">
        <v>1957</v>
      </c>
      <c r="D666" s="17" t="n">
        <v>2007</v>
      </c>
      <c r="E666" s="40" t="s">
        <v>45</v>
      </c>
      <c r="F666" s="17" t="n">
        <v>2</v>
      </c>
      <c r="G666" s="17" t="n">
        <v>1</v>
      </c>
      <c r="H666" s="21" t="n">
        <v>397.7</v>
      </c>
      <c r="I666" s="21" t="n">
        <v>356.7</v>
      </c>
      <c r="J666" s="21" t="n">
        <v>356.7</v>
      </c>
      <c r="K666" s="17" t="n">
        <v>17</v>
      </c>
      <c r="L666" s="21" t="n">
        <f aca="false">'Приложение 2'!C666</f>
        <v>135792.75</v>
      </c>
      <c r="M666" s="21" t="n">
        <v>0</v>
      </c>
      <c r="N666" s="21" t="n">
        <v>47084.4</v>
      </c>
      <c r="O666" s="21" t="n">
        <v>0</v>
      </c>
      <c r="P666" s="21" t="n">
        <f aca="false">L666-N666</f>
        <v>88708.35</v>
      </c>
      <c r="Q666" s="21" t="n">
        <v>0</v>
      </c>
      <c r="R666" s="21" t="n">
        <f aca="false">L666/I666</f>
        <v>380.691757779647</v>
      </c>
      <c r="S666" s="21" t="n">
        <f aca="false">R666</f>
        <v>380.691757779647</v>
      </c>
      <c r="T666" s="42" t="n">
        <v>42735</v>
      </c>
      <c r="U666" s="77"/>
      <c r="V666" s="77"/>
    </row>
    <row r="667" s="78" customFormat="true" ht="14.35" hidden="false" customHeight="false" outlineLevel="0" collapsed="false">
      <c r="A667" s="38" t="s">
        <v>1090</v>
      </c>
      <c r="B667" s="39" t="s">
        <v>1091</v>
      </c>
      <c r="C667" s="17" t="n">
        <v>1982</v>
      </c>
      <c r="D667" s="17" t="n">
        <v>2007</v>
      </c>
      <c r="E667" s="40" t="s">
        <v>50</v>
      </c>
      <c r="F667" s="17" t="n">
        <v>5</v>
      </c>
      <c r="G667" s="17" t="n">
        <v>4</v>
      </c>
      <c r="H667" s="21" t="n">
        <v>3220.2</v>
      </c>
      <c r="I667" s="21" t="n">
        <v>2862.8</v>
      </c>
      <c r="J667" s="21" t="n">
        <v>2862.8</v>
      </c>
      <c r="K667" s="17" t="n">
        <v>139</v>
      </c>
      <c r="L667" s="21" t="n">
        <f aca="false">'Приложение 2'!C667</f>
        <v>1985904</v>
      </c>
      <c r="M667" s="21" t="n">
        <v>0</v>
      </c>
      <c r="N667" s="21" t="n">
        <v>377889.6</v>
      </c>
      <c r="O667" s="21" t="n">
        <v>0</v>
      </c>
      <c r="P667" s="21" t="n">
        <f aca="false">L667-N667</f>
        <v>1608014.4</v>
      </c>
      <c r="Q667" s="21" t="n">
        <v>0</v>
      </c>
      <c r="R667" s="21" t="n">
        <f aca="false">L667/I667</f>
        <v>693.692888081598</v>
      </c>
      <c r="S667" s="21" t="n">
        <f aca="false">R667</f>
        <v>693.692888081598</v>
      </c>
      <c r="T667" s="42" t="n">
        <v>42735</v>
      </c>
      <c r="U667" s="77"/>
      <c r="V667" s="77"/>
    </row>
    <row r="668" s="78" customFormat="true" ht="14.35" hidden="false" customHeight="false" outlineLevel="0" collapsed="false">
      <c r="A668" s="38" t="s">
        <v>1092</v>
      </c>
      <c r="B668" s="39" t="s">
        <v>1093</v>
      </c>
      <c r="C668" s="17" t="n">
        <v>1978</v>
      </c>
      <c r="D668" s="17" t="n">
        <v>2008</v>
      </c>
      <c r="E668" s="40" t="s">
        <v>50</v>
      </c>
      <c r="F668" s="17" t="n">
        <v>5</v>
      </c>
      <c r="G668" s="17" t="n">
        <v>8</v>
      </c>
      <c r="H668" s="21" t="n">
        <v>6315.3</v>
      </c>
      <c r="I668" s="21" t="n">
        <v>5702</v>
      </c>
      <c r="J668" s="21" t="n">
        <v>5702</v>
      </c>
      <c r="K668" s="17" t="n">
        <v>278</v>
      </c>
      <c r="L668" s="21" t="n">
        <f aca="false">'Приложение 2'!C668</f>
        <v>3845297.31</v>
      </c>
      <c r="M668" s="21" t="n">
        <v>0</v>
      </c>
      <c r="N668" s="21" t="n">
        <v>2127022.69</v>
      </c>
      <c r="O668" s="21" t="n">
        <v>0</v>
      </c>
      <c r="P668" s="21" t="n">
        <f aca="false">L668-N668</f>
        <v>1718274.62</v>
      </c>
      <c r="Q668" s="21" t="n">
        <v>0</v>
      </c>
      <c r="R668" s="21" t="n">
        <f aca="false">L668/I668</f>
        <v>674.376939670291</v>
      </c>
      <c r="S668" s="21" t="n">
        <f aca="false">R668</f>
        <v>674.376939670291</v>
      </c>
      <c r="T668" s="42" t="n">
        <v>42735</v>
      </c>
      <c r="U668" s="77"/>
      <c r="V668" s="77"/>
    </row>
    <row r="669" s="78" customFormat="true" ht="14.35" hidden="false" customHeight="false" outlineLevel="0" collapsed="false">
      <c r="A669" s="38" t="s">
        <v>1094</v>
      </c>
      <c r="B669" s="39" t="s">
        <v>1095</v>
      </c>
      <c r="C669" s="17" t="n">
        <v>1963</v>
      </c>
      <c r="D669" s="17" t="n">
        <v>2007</v>
      </c>
      <c r="E669" s="40" t="s">
        <v>45</v>
      </c>
      <c r="F669" s="17" t="n">
        <v>4</v>
      </c>
      <c r="G669" s="17" t="n">
        <v>3</v>
      </c>
      <c r="H669" s="21" t="n">
        <v>2618.5</v>
      </c>
      <c r="I669" s="21" t="n">
        <v>2422.2</v>
      </c>
      <c r="J669" s="21" t="n">
        <v>2264.8</v>
      </c>
      <c r="K669" s="17" t="n">
        <v>110</v>
      </c>
      <c r="L669" s="21" t="n">
        <f aca="false">'Приложение 2'!C669</f>
        <v>8857051</v>
      </c>
      <c r="M669" s="21" t="n">
        <v>0</v>
      </c>
      <c r="N669" s="21" t="n">
        <v>3121021.5</v>
      </c>
      <c r="O669" s="21" t="n">
        <v>0</v>
      </c>
      <c r="P669" s="21" t="n">
        <f aca="false">L669-N669</f>
        <v>5736029.5</v>
      </c>
      <c r="Q669" s="21" t="n">
        <v>0</v>
      </c>
      <c r="R669" s="21" t="n">
        <f aca="false">L669/I669</f>
        <v>3656.61423499298</v>
      </c>
      <c r="S669" s="21" t="n">
        <f aca="false">R669</f>
        <v>3656.61423499298</v>
      </c>
      <c r="T669" s="42" t="n">
        <v>42735</v>
      </c>
      <c r="U669" s="77"/>
      <c r="V669" s="77"/>
    </row>
    <row r="670" s="78" customFormat="true" ht="14.35" hidden="false" customHeight="false" outlineLevel="0" collapsed="false">
      <c r="A670" s="38" t="s">
        <v>1096</v>
      </c>
      <c r="B670" s="39" t="s">
        <v>1097</v>
      </c>
      <c r="C670" s="17" t="n">
        <v>1963</v>
      </c>
      <c r="D670" s="17" t="n">
        <v>2007</v>
      </c>
      <c r="E670" s="40" t="s">
        <v>45</v>
      </c>
      <c r="F670" s="17" t="n">
        <v>4</v>
      </c>
      <c r="G670" s="17" t="n">
        <v>2</v>
      </c>
      <c r="H670" s="21" t="n">
        <v>1239.3</v>
      </c>
      <c r="I670" s="21" t="n">
        <v>1101.3</v>
      </c>
      <c r="J670" s="21" t="n">
        <v>1045</v>
      </c>
      <c r="K670" s="17" t="n">
        <v>51</v>
      </c>
      <c r="L670" s="21" t="n">
        <f aca="false">'Приложение 2'!C670</f>
        <v>6301486.8</v>
      </c>
      <c r="M670" s="21" t="n">
        <v>0</v>
      </c>
      <c r="N670" s="21" t="n">
        <v>2239161.81</v>
      </c>
      <c r="O670" s="21" t="n">
        <v>0</v>
      </c>
      <c r="P670" s="21" t="n">
        <f aca="false">L670-N670</f>
        <v>4062324.99</v>
      </c>
      <c r="Q670" s="21" t="n">
        <v>0</v>
      </c>
      <c r="R670" s="21" t="n">
        <f aca="false">L670/I670</f>
        <v>5721.86216289839</v>
      </c>
      <c r="S670" s="21" t="n">
        <f aca="false">R670</f>
        <v>5721.86216289839</v>
      </c>
      <c r="T670" s="42" t="n">
        <v>43100</v>
      </c>
      <c r="U670" s="77"/>
      <c r="V670" s="77"/>
    </row>
    <row r="671" s="78" customFormat="true" ht="14.35" hidden="false" customHeight="false" outlineLevel="0" collapsed="false">
      <c r="A671" s="38" t="s">
        <v>1098</v>
      </c>
      <c r="B671" s="39" t="s">
        <v>1099</v>
      </c>
      <c r="C671" s="17" t="n">
        <v>1963</v>
      </c>
      <c r="D671" s="17" t="n">
        <v>2007</v>
      </c>
      <c r="E671" s="40" t="s">
        <v>375</v>
      </c>
      <c r="F671" s="17" t="n">
        <v>4</v>
      </c>
      <c r="G671" s="17" t="n">
        <v>2</v>
      </c>
      <c r="H671" s="21" t="n">
        <v>1399.7</v>
      </c>
      <c r="I671" s="21" t="n">
        <v>1290.7</v>
      </c>
      <c r="J671" s="21" t="n">
        <v>1290.7</v>
      </c>
      <c r="K671" s="17" t="n">
        <v>63</v>
      </c>
      <c r="L671" s="21" t="n">
        <f aca="false">'Приложение 2'!C671</f>
        <v>6972172.13</v>
      </c>
      <c r="M671" s="21" t="n">
        <v>0</v>
      </c>
      <c r="N671" s="21" t="n">
        <v>2090291.35</v>
      </c>
      <c r="O671" s="21" t="n">
        <v>0</v>
      </c>
      <c r="P671" s="21" t="n">
        <f aca="false">L671-N671</f>
        <v>4881880.78</v>
      </c>
      <c r="Q671" s="21" t="n">
        <v>0</v>
      </c>
      <c r="R671" s="21" t="n">
        <f aca="false">L671/I671</f>
        <v>5401.8533586426</v>
      </c>
      <c r="S671" s="21" t="n">
        <f aca="false">R671</f>
        <v>5401.8533586426</v>
      </c>
      <c r="T671" s="42" t="n">
        <v>43100</v>
      </c>
      <c r="U671" s="77"/>
      <c r="V671" s="77"/>
    </row>
    <row r="672" s="78" customFormat="true" ht="14.35" hidden="false" customHeight="false" outlineLevel="0" collapsed="false">
      <c r="A672" s="38" t="s">
        <v>1100</v>
      </c>
      <c r="B672" s="39" t="s">
        <v>1101</v>
      </c>
      <c r="C672" s="17" t="n">
        <v>1963</v>
      </c>
      <c r="D672" s="17" t="n">
        <v>2007</v>
      </c>
      <c r="E672" s="40" t="s">
        <v>45</v>
      </c>
      <c r="F672" s="17" t="n">
        <v>4</v>
      </c>
      <c r="G672" s="17" t="n">
        <v>2</v>
      </c>
      <c r="H672" s="21" t="n">
        <v>1611.3</v>
      </c>
      <c r="I672" s="21" t="n">
        <v>1471.4</v>
      </c>
      <c r="J672" s="21" t="n">
        <v>1471.4</v>
      </c>
      <c r="K672" s="17" t="n">
        <v>72</v>
      </c>
      <c r="L672" s="21" t="n">
        <f aca="false">'Приложение 2'!C672</f>
        <v>6103407.28</v>
      </c>
      <c r="M672" s="21" t="n">
        <v>0</v>
      </c>
      <c r="N672" s="21" t="n">
        <v>1530651.06</v>
      </c>
      <c r="O672" s="21" t="n">
        <v>0</v>
      </c>
      <c r="P672" s="21" t="n">
        <f aca="false">L672-N672</f>
        <v>4572756.22</v>
      </c>
      <c r="Q672" s="21" t="n">
        <v>0</v>
      </c>
      <c r="R672" s="21" t="n">
        <f aca="false">L672/I672</f>
        <v>4148.02723936387</v>
      </c>
      <c r="S672" s="21" t="n">
        <f aca="false">R672</f>
        <v>4148.02723936387</v>
      </c>
      <c r="T672" s="42" t="n">
        <v>43100</v>
      </c>
      <c r="U672" s="77"/>
      <c r="V672" s="77"/>
    </row>
    <row r="673" s="78" customFormat="true" ht="14.35" hidden="false" customHeight="false" outlineLevel="0" collapsed="false">
      <c r="A673" s="38" t="s">
        <v>1102</v>
      </c>
      <c r="B673" s="39" t="s">
        <v>1103</v>
      </c>
      <c r="C673" s="17" t="n">
        <v>1963</v>
      </c>
      <c r="D673" s="17" t="n">
        <v>2007</v>
      </c>
      <c r="E673" s="40" t="s">
        <v>45</v>
      </c>
      <c r="F673" s="17" t="n">
        <v>4</v>
      </c>
      <c r="G673" s="17" t="n">
        <v>3</v>
      </c>
      <c r="H673" s="21" t="n">
        <v>2444.1</v>
      </c>
      <c r="I673" s="21" t="n">
        <v>2227.2</v>
      </c>
      <c r="J673" s="21" t="n">
        <v>2227.2</v>
      </c>
      <c r="K673" s="17" t="n">
        <v>108</v>
      </c>
      <c r="L673" s="21" t="n">
        <f aca="false">'Приложение 2'!C673</f>
        <v>2130918</v>
      </c>
      <c r="M673" s="21" t="n">
        <v>0</v>
      </c>
      <c r="N673" s="21" t="n">
        <v>293990.4</v>
      </c>
      <c r="O673" s="21" t="n">
        <v>0</v>
      </c>
      <c r="P673" s="21" t="n">
        <f aca="false">L673-N673</f>
        <v>1836927.6</v>
      </c>
      <c r="Q673" s="21" t="n">
        <v>0</v>
      </c>
      <c r="R673" s="21" t="n">
        <f aca="false">L673/I673</f>
        <v>956.769935344828</v>
      </c>
      <c r="S673" s="21" t="n">
        <f aca="false">R673</f>
        <v>956.769935344828</v>
      </c>
      <c r="T673" s="42" t="n">
        <v>42735</v>
      </c>
      <c r="U673" s="77"/>
      <c r="V673" s="77"/>
    </row>
    <row r="674" s="78" customFormat="true" ht="14.35" hidden="false" customHeight="false" outlineLevel="0" collapsed="false">
      <c r="A674" s="38" t="s">
        <v>1104</v>
      </c>
      <c r="B674" s="39" t="s">
        <v>1105</v>
      </c>
      <c r="C674" s="17" t="n">
        <v>1964</v>
      </c>
      <c r="D674" s="17" t="n">
        <v>2007</v>
      </c>
      <c r="E674" s="40" t="s">
        <v>375</v>
      </c>
      <c r="F674" s="17" t="n">
        <v>4</v>
      </c>
      <c r="G674" s="17" t="n">
        <v>2</v>
      </c>
      <c r="H674" s="21" t="n">
        <v>2046.44</v>
      </c>
      <c r="I674" s="21" t="n">
        <v>1938.2</v>
      </c>
      <c r="J674" s="21" t="n">
        <v>1938.2</v>
      </c>
      <c r="K674" s="17" t="n">
        <v>94</v>
      </c>
      <c r="L674" s="21" t="n">
        <f aca="false">'Приложение 2'!C674</f>
        <v>7523191.48</v>
      </c>
      <c r="M674" s="21" t="n">
        <v>0</v>
      </c>
      <c r="N674" s="21" t="n">
        <v>2091452.68</v>
      </c>
      <c r="O674" s="21" t="n">
        <v>0</v>
      </c>
      <c r="P674" s="21" t="n">
        <f aca="false">L674-N674</f>
        <v>5431738.8</v>
      </c>
      <c r="Q674" s="21" t="n">
        <v>0</v>
      </c>
      <c r="R674" s="21" t="n">
        <f aca="false">L674/I674</f>
        <v>3881.53517696832</v>
      </c>
      <c r="S674" s="21" t="n">
        <f aca="false">R674</f>
        <v>3881.53517696832</v>
      </c>
      <c r="T674" s="42" t="n">
        <v>43100</v>
      </c>
      <c r="U674" s="77"/>
      <c r="V674" s="77"/>
    </row>
    <row r="675" s="78" customFormat="true" ht="14.35" hidden="false" customHeight="false" outlineLevel="0" collapsed="false">
      <c r="A675" s="38" t="s">
        <v>1106</v>
      </c>
      <c r="B675" s="39" t="s">
        <v>1107</v>
      </c>
      <c r="C675" s="17" t="n">
        <v>1976</v>
      </c>
      <c r="D675" s="17" t="n">
        <v>2008</v>
      </c>
      <c r="E675" s="40" t="s">
        <v>50</v>
      </c>
      <c r="F675" s="17" t="n">
        <v>5</v>
      </c>
      <c r="G675" s="17" t="n">
        <v>6</v>
      </c>
      <c r="H675" s="21" t="n">
        <v>4858.9</v>
      </c>
      <c r="I675" s="21" t="n">
        <v>4399.3</v>
      </c>
      <c r="J675" s="21" t="n">
        <v>4399.3</v>
      </c>
      <c r="K675" s="17" t="n">
        <v>214</v>
      </c>
      <c r="L675" s="21" t="n">
        <f aca="false">'Приложение 2'!C675</f>
        <v>4069476</v>
      </c>
      <c r="M675" s="21" t="n">
        <v>0</v>
      </c>
      <c r="N675" s="21" t="n">
        <v>716564.37</v>
      </c>
      <c r="O675" s="21" t="n">
        <v>0</v>
      </c>
      <c r="P675" s="21" t="n">
        <f aca="false">L675-N675</f>
        <v>3352911.63</v>
      </c>
      <c r="Q675" s="21" t="n">
        <v>0</v>
      </c>
      <c r="R675" s="21" t="n">
        <f aca="false">L675/I675</f>
        <v>925.028072647921</v>
      </c>
      <c r="S675" s="21" t="n">
        <f aca="false">R675</f>
        <v>925.028072647921</v>
      </c>
      <c r="T675" s="42" t="n">
        <v>42735</v>
      </c>
      <c r="U675" s="77"/>
      <c r="V675" s="77"/>
    </row>
    <row r="676" s="78" customFormat="true" ht="14.35" hidden="false" customHeight="false" outlineLevel="0" collapsed="false">
      <c r="A676" s="38" t="s">
        <v>1108</v>
      </c>
      <c r="B676" s="39" t="s">
        <v>1109</v>
      </c>
      <c r="C676" s="17" t="n">
        <v>1976</v>
      </c>
      <c r="D676" s="17" t="n">
        <v>2007</v>
      </c>
      <c r="E676" s="40" t="s">
        <v>50</v>
      </c>
      <c r="F676" s="17" t="n">
        <v>5</v>
      </c>
      <c r="G676" s="17" t="n">
        <v>6</v>
      </c>
      <c r="H676" s="21" t="n">
        <v>4893.2</v>
      </c>
      <c r="I676" s="21" t="n">
        <v>4382</v>
      </c>
      <c r="J676" s="21" t="n">
        <v>4382</v>
      </c>
      <c r="K676" s="17" t="n">
        <v>213</v>
      </c>
      <c r="L676" s="21" t="n">
        <f aca="false">'Приложение 2'!C676</f>
        <v>116434</v>
      </c>
      <c r="M676" s="21" t="n">
        <v>0</v>
      </c>
      <c r="N676" s="21" t="n">
        <v>9193.7</v>
      </c>
      <c r="O676" s="21" t="n">
        <v>0</v>
      </c>
      <c r="P676" s="21" t="n">
        <f aca="false">L676-N676</f>
        <v>107240.3</v>
      </c>
      <c r="Q676" s="21" t="n">
        <v>0</v>
      </c>
      <c r="R676" s="21" t="n">
        <f aca="false">L676/I676</f>
        <v>26.5709721588316</v>
      </c>
      <c r="S676" s="21" t="n">
        <f aca="false">R676</f>
        <v>26.5709721588316</v>
      </c>
      <c r="T676" s="42" t="n">
        <v>42735</v>
      </c>
      <c r="U676" s="77"/>
      <c r="V676" s="77"/>
    </row>
    <row r="677" s="78" customFormat="true" ht="14.35" hidden="false" customHeight="false" outlineLevel="0" collapsed="false">
      <c r="A677" s="38" t="s">
        <v>1110</v>
      </c>
      <c r="B677" s="39" t="s">
        <v>1111</v>
      </c>
      <c r="C677" s="17" t="n">
        <v>1976</v>
      </c>
      <c r="D677" s="17" t="n">
        <v>2007</v>
      </c>
      <c r="E677" s="40" t="s">
        <v>50</v>
      </c>
      <c r="F677" s="17" t="n">
        <v>5</v>
      </c>
      <c r="G677" s="17" t="n">
        <v>6</v>
      </c>
      <c r="H677" s="21" t="n">
        <v>4852.3</v>
      </c>
      <c r="I677" s="21" t="n">
        <v>4399.3</v>
      </c>
      <c r="J677" s="21" t="n">
        <v>4399.3</v>
      </c>
      <c r="K677" s="17" t="n">
        <v>214</v>
      </c>
      <c r="L677" s="21" t="n">
        <f aca="false">'Приложение 2'!C677</f>
        <v>6504751</v>
      </c>
      <c r="M677" s="21" t="n">
        <v>0</v>
      </c>
      <c r="N677" s="21" t="n">
        <v>2296924.51</v>
      </c>
      <c r="O677" s="21" t="n">
        <v>0</v>
      </c>
      <c r="P677" s="21" t="n">
        <f aca="false">L677-N677</f>
        <v>4207826.49</v>
      </c>
      <c r="Q677" s="21" t="n">
        <v>0</v>
      </c>
      <c r="R677" s="21" t="n">
        <f aca="false">L677/I677</f>
        <v>1478.58772986612</v>
      </c>
      <c r="S677" s="21" t="n">
        <f aca="false">R677</f>
        <v>1478.58772986612</v>
      </c>
      <c r="T677" s="42" t="n">
        <v>42735</v>
      </c>
      <c r="U677" s="77"/>
      <c r="V677" s="77"/>
    </row>
    <row r="678" s="78" customFormat="true" ht="14.35" hidden="false" customHeight="false" outlineLevel="0" collapsed="false">
      <c r="A678" s="38" t="s">
        <v>1112</v>
      </c>
      <c r="B678" s="39" t="s">
        <v>533</v>
      </c>
      <c r="C678" s="17" t="n">
        <v>1965</v>
      </c>
      <c r="D678" s="17" t="n">
        <v>2007</v>
      </c>
      <c r="E678" s="40" t="s">
        <v>375</v>
      </c>
      <c r="F678" s="17" t="n">
        <v>4</v>
      </c>
      <c r="G678" s="17" t="n">
        <v>4</v>
      </c>
      <c r="H678" s="21" t="n">
        <v>2949.8</v>
      </c>
      <c r="I678" s="21" t="n">
        <v>2716.2</v>
      </c>
      <c r="J678" s="21" t="n">
        <v>2552.2</v>
      </c>
      <c r="K678" s="17" t="n">
        <v>124</v>
      </c>
      <c r="L678" s="21" t="n">
        <f aca="false">'Приложение 2'!C678</f>
        <v>9618444.15</v>
      </c>
      <c r="M678" s="21" t="n">
        <v>0</v>
      </c>
      <c r="N678" s="21" t="n">
        <v>3636750.93</v>
      </c>
      <c r="O678" s="21" t="n">
        <v>0</v>
      </c>
      <c r="P678" s="21" t="n">
        <f aca="false">L678-N678</f>
        <v>5981693.22</v>
      </c>
      <c r="Q678" s="21" t="n">
        <v>0</v>
      </c>
      <c r="R678" s="21" t="n">
        <f aca="false">L678/I678</f>
        <v>3541.13988292467</v>
      </c>
      <c r="S678" s="21" t="n">
        <f aca="false">R678</f>
        <v>3541.13988292467</v>
      </c>
      <c r="T678" s="42" t="n">
        <v>42735</v>
      </c>
      <c r="U678" s="77"/>
      <c r="V678" s="77"/>
    </row>
    <row r="679" s="78" customFormat="true" ht="14.35" hidden="false" customHeight="false" outlineLevel="0" collapsed="false">
      <c r="A679" s="38" t="s">
        <v>1113</v>
      </c>
      <c r="B679" s="39" t="s">
        <v>1114</v>
      </c>
      <c r="C679" s="17" t="n">
        <v>1970</v>
      </c>
      <c r="D679" s="17" t="n">
        <v>2007</v>
      </c>
      <c r="E679" s="40" t="s">
        <v>50</v>
      </c>
      <c r="F679" s="17" t="n">
        <v>5</v>
      </c>
      <c r="G679" s="17" t="n">
        <v>2</v>
      </c>
      <c r="H679" s="21" t="n">
        <v>1852.6</v>
      </c>
      <c r="I679" s="21" t="n">
        <v>1682.5</v>
      </c>
      <c r="J679" s="21" t="n">
        <v>1682.5</v>
      </c>
      <c r="K679" s="17" t="n">
        <v>82</v>
      </c>
      <c r="L679" s="21" t="n">
        <f aca="false">'Приложение 2'!C679</f>
        <v>1565598</v>
      </c>
      <c r="M679" s="21" t="n">
        <v>0</v>
      </c>
      <c r="N679" s="21" t="n">
        <v>222090</v>
      </c>
      <c r="O679" s="21" t="n">
        <v>0</v>
      </c>
      <c r="P679" s="21" t="n">
        <f aca="false">L679-N679</f>
        <v>1343508</v>
      </c>
      <c r="Q679" s="21" t="n">
        <v>0</v>
      </c>
      <c r="R679" s="21" t="n">
        <f aca="false">L679/I679</f>
        <v>930.518870728083</v>
      </c>
      <c r="S679" s="21" t="n">
        <f aca="false">R679</f>
        <v>930.518870728083</v>
      </c>
      <c r="T679" s="42" t="n">
        <v>42735</v>
      </c>
      <c r="U679" s="77"/>
      <c r="V679" s="77"/>
    </row>
    <row r="680" s="78" customFormat="true" ht="14.35" hidden="false" customHeight="false" outlineLevel="0" collapsed="false">
      <c r="A680" s="38" t="s">
        <v>1115</v>
      </c>
      <c r="B680" s="39" t="s">
        <v>1116</v>
      </c>
      <c r="C680" s="17" t="n">
        <v>1956</v>
      </c>
      <c r="D680" s="17" t="n">
        <v>2007</v>
      </c>
      <c r="E680" s="40" t="s">
        <v>50</v>
      </c>
      <c r="F680" s="17" t="n">
        <v>3</v>
      </c>
      <c r="G680" s="17" t="n">
        <v>1</v>
      </c>
      <c r="H680" s="21" t="n">
        <v>1939.7</v>
      </c>
      <c r="I680" s="21" t="n">
        <v>1476</v>
      </c>
      <c r="J680" s="21" t="n">
        <v>734</v>
      </c>
      <c r="K680" s="17" t="n">
        <v>36</v>
      </c>
      <c r="L680" s="21" t="n">
        <f aca="false">'Приложение 2'!C680</f>
        <v>240934.72</v>
      </c>
      <c r="M680" s="21" t="n">
        <v>0</v>
      </c>
      <c r="N680" s="21" t="n">
        <v>194832</v>
      </c>
      <c r="O680" s="21" t="n">
        <v>0</v>
      </c>
      <c r="P680" s="21" t="n">
        <f aca="false">L680-N680</f>
        <v>46102.72</v>
      </c>
      <c r="Q680" s="21" t="n">
        <v>0</v>
      </c>
      <c r="R680" s="21" t="n">
        <f aca="false">L680/I680</f>
        <v>163.234905149051</v>
      </c>
      <c r="S680" s="21" t="n">
        <f aca="false">R680</f>
        <v>163.234905149051</v>
      </c>
      <c r="T680" s="42" t="n">
        <v>42735</v>
      </c>
      <c r="U680" s="77"/>
      <c r="V680" s="77"/>
    </row>
    <row r="681" s="78" customFormat="true" ht="14.35" hidden="false" customHeight="false" outlineLevel="0" collapsed="false">
      <c r="A681" s="38" t="s">
        <v>1117</v>
      </c>
      <c r="B681" s="39" t="s">
        <v>1118</v>
      </c>
      <c r="C681" s="17" t="n">
        <v>1963</v>
      </c>
      <c r="D681" s="17" t="n">
        <v>2007</v>
      </c>
      <c r="E681" s="40" t="s">
        <v>45</v>
      </c>
      <c r="F681" s="17" t="n">
        <v>5</v>
      </c>
      <c r="G681" s="17" t="n">
        <v>2</v>
      </c>
      <c r="H681" s="21" t="n">
        <v>1657.6</v>
      </c>
      <c r="I681" s="21" t="n">
        <v>1546.2</v>
      </c>
      <c r="J681" s="21" t="n">
        <v>1546.2</v>
      </c>
      <c r="K681" s="17" t="n">
        <v>75</v>
      </c>
      <c r="L681" s="21" t="n">
        <f aca="false">'Приложение 2'!C681</f>
        <v>6847518</v>
      </c>
      <c r="M681" s="21" t="n">
        <v>0</v>
      </c>
      <c r="N681" s="21" t="n">
        <v>1782703.38</v>
      </c>
      <c r="O681" s="21" t="n">
        <v>0</v>
      </c>
      <c r="P681" s="21" t="n">
        <f aca="false">L681-N681</f>
        <v>5064814.62</v>
      </c>
      <c r="Q681" s="21" t="n">
        <v>0</v>
      </c>
      <c r="R681" s="21" t="n">
        <f aca="false">L681/I681</f>
        <v>4428.61078773768</v>
      </c>
      <c r="S681" s="21" t="n">
        <f aca="false">R681</f>
        <v>4428.61078773768</v>
      </c>
      <c r="T681" s="42" t="n">
        <v>42735</v>
      </c>
      <c r="U681" s="77"/>
      <c r="V681" s="77"/>
    </row>
    <row r="682" s="78" customFormat="true" ht="14.35" hidden="false" customHeight="false" outlineLevel="0" collapsed="false">
      <c r="A682" s="38" t="s">
        <v>1119</v>
      </c>
      <c r="B682" s="39" t="s">
        <v>1120</v>
      </c>
      <c r="C682" s="17" t="n">
        <v>1963</v>
      </c>
      <c r="D682" s="17" t="n">
        <v>2007</v>
      </c>
      <c r="E682" s="40" t="s">
        <v>45</v>
      </c>
      <c r="F682" s="17" t="n">
        <v>4</v>
      </c>
      <c r="G682" s="17" t="n">
        <v>3</v>
      </c>
      <c r="H682" s="21" t="n">
        <v>1993.3</v>
      </c>
      <c r="I682" s="21" t="n">
        <v>1807.3</v>
      </c>
      <c r="J682" s="21" t="n">
        <v>1807.3</v>
      </c>
      <c r="K682" s="17" t="n">
        <v>88</v>
      </c>
      <c r="L682" s="21" t="n">
        <f aca="false">'Приложение 2'!C682</f>
        <v>6210367.34</v>
      </c>
      <c r="M682" s="21" t="n">
        <v>0</v>
      </c>
      <c r="N682" s="21" t="n">
        <v>1006006.65</v>
      </c>
      <c r="O682" s="21" t="n">
        <v>0</v>
      </c>
      <c r="P682" s="21" t="n">
        <f aca="false">L682-N682</f>
        <v>5204360.69</v>
      </c>
      <c r="Q682" s="21" t="n">
        <v>0</v>
      </c>
      <c r="R682" s="21" t="n">
        <f aca="false">L682/I682</f>
        <v>3436.268101588</v>
      </c>
      <c r="S682" s="21" t="n">
        <f aca="false">R682</f>
        <v>3436.268101588</v>
      </c>
      <c r="T682" s="42" t="n">
        <v>42735</v>
      </c>
      <c r="U682" s="77"/>
      <c r="V682" s="77"/>
    </row>
    <row r="683" s="78" customFormat="true" ht="14.35" hidden="false" customHeight="false" outlineLevel="0" collapsed="false">
      <c r="A683" s="38" t="s">
        <v>1121</v>
      </c>
      <c r="B683" s="39" t="s">
        <v>541</v>
      </c>
      <c r="C683" s="17" t="n">
        <v>1965</v>
      </c>
      <c r="D683" s="17" t="n">
        <v>2007</v>
      </c>
      <c r="E683" s="40" t="s">
        <v>45</v>
      </c>
      <c r="F683" s="17" t="n">
        <v>4</v>
      </c>
      <c r="G683" s="17" t="n">
        <v>3</v>
      </c>
      <c r="H683" s="21" t="n">
        <v>2194.7</v>
      </c>
      <c r="I683" s="21" t="n">
        <v>2025.7</v>
      </c>
      <c r="J683" s="21" t="n">
        <v>2025.7</v>
      </c>
      <c r="K683" s="17" t="n">
        <v>99</v>
      </c>
      <c r="L683" s="21" t="n">
        <f aca="false">'Приложение 2'!C683</f>
        <v>7658724.07</v>
      </c>
      <c r="M683" s="21" t="n">
        <v>0</v>
      </c>
      <c r="N683" s="21" t="n">
        <v>994271.21</v>
      </c>
      <c r="O683" s="21" t="n">
        <v>0</v>
      </c>
      <c r="P683" s="21" t="n">
        <f aca="false">L683-N683</f>
        <v>6664452.86</v>
      </c>
      <c r="Q683" s="21" t="n">
        <v>0</v>
      </c>
      <c r="R683" s="21" t="n">
        <f aca="false">L683/I683</f>
        <v>3780.77902453473</v>
      </c>
      <c r="S683" s="21" t="n">
        <f aca="false">R683</f>
        <v>3780.77902453473</v>
      </c>
      <c r="T683" s="42" t="n">
        <v>42735</v>
      </c>
      <c r="U683" s="77"/>
      <c r="V683" s="77"/>
    </row>
    <row r="684" s="78" customFormat="true" ht="14.35" hidden="false" customHeight="false" outlineLevel="0" collapsed="false">
      <c r="A684" s="38" t="s">
        <v>1122</v>
      </c>
      <c r="B684" s="39" t="s">
        <v>1123</v>
      </c>
      <c r="C684" s="17" t="n">
        <v>1965</v>
      </c>
      <c r="D684" s="17" t="n">
        <v>2007</v>
      </c>
      <c r="E684" s="40" t="s">
        <v>45</v>
      </c>
      <c r="F684" s="17" t="n">
        <v>4</v>
      </c>
      <c r="G684" s="17" t="n">
        <v>3</v>
      </c>
      <c r="H684" s="21" t="n">
        <v>2195</v>
      </c>
      <c r="I684" s="21" t="n">
        <v>2032</v>
      </c>
      <c r="J684" s="21" t="n">
        <v>2032</v>
      </c>
      <c r="K684" s="17" t="n">
        <v>99</v>
      </c>
      <c r="L684" s="21" t="n">
        <f aca="false">'Приложение 2'!C684</f>
        <v>7727343</v>
      </c>
      <c r="M684" s="21" t="n">
        <v>0</v>
      </c>
      <c r="N684" s="21" t="n">
        <v>686324.5</v>
      </c>
      <c r="O684" s="21" t="n">
        <v>0</v>
      </c>
      <c r="P684" s="21" t="n">
        <f aca="false">L684-N684</f>
        <v>7041018.5</v>
      </c>
      <c r="Q684" s="21" t="n">
        <v>0</v>
      </c>
      <c r="R684" s="21" t="n">
        <f aca="false">L684/I684</f>
        <v>3802.82627952756</v>
      </c>
      <c r="S684" s="21" t="n">
        <f aca="false">R684</f>
        <v>3802.82627952756</v>
      </c>
      <c r="T684" s="42" t="n">
        <v>42735</v>
      </c>
      <c r="U684" s="77"/>
      <c r="V684" s="77"/>
    </row>
    <row r="685" s="78" customFormat="true" ht="14.35" hidden="false" customHeight="false" outlineLevel="0" collapsed="false">
      <c r="A685" s="38" t="s">
        <v>1124</v>
      </c>
      <c r="B685" s="39" t="s">
        <v>1125</v>
      </c>
      <c r="C685" s="17" t="n">
        <v>1964</v>
      </c>
      <c r="D685" s="17" t="n">
        <v>2011</v>
      </c>
      <c r="E685" s="40" t="s">
        <v>45</v>
      </c>
      <c r="F685" s="17" t="n">
        <v>4</v>
      </c>
      <c r="G685" s="17" t="n">
        <v>3</v>
      </c>
      <c r="H685" s="21" t="n">
        <v>2151.4</v>
      </c>
      <c r="I685" s="21" t="n">
        <v>1825.3</v>
      </c>
      <c r="J685" s="21" t="n">
        <v>1825.3</v>
      </c>
      <c r="K685" s="17" t="n">
        <v>89</v>
      </c>
      <c r="L685" s="21" t="n">
        <f aca="false">'Приложение 2'!C685</f>
        <v>105324.42</v>
      </c>
      <c r="M685" s="21" t="n">
        <v>0</v>
      </c>
      <c r="N685" s="21" t="n">
        <v>0</v>
      </c>
      <c r="O685" s="21" t="n">
        <v>0</v>
      </c>
      <c r="P685" s="21" t="n">
        <f aca="false">L685-N685</f>
        <v>105324.42</v>
      </c>
      <c r="Q685" s="21" t="n">
        <v>0</v>
      </c>
      <c r="R685" s="21" t="n">
        <f aca="false">L685/I685</f>
        <v>57.7025256122281</v>
      </c>
      <c r="S685" s="21" t="n">
        <f aca="false">R685</f>
        <v>57.7025256122281</v>
      </c>
      <c r="T685" s="42" t="n">
        <v>42735</v>
      </c>
      <c r="U685" s="77"/>
      <c r="V685" s="77"/>
    </row>
    <row r="686" s="78" customFormat="true" ht="14.35" hidden="false" customHeight="false" outlineLevel="0" collapsed="false">
      <c r="A686" s="38" t="s">
        <v>1126</v>
      </c>
      <c r="B686" s="39" t="s">
        <v>543</v>
      </c>
      <c r="C686" s="17" t="n">
        <v>1981</v>
      </c>
      <c r="D686" s="17" t="n">
        <v>2007</v>
      </c>
      <c r="E686" s="40" t="s">
        <v>50</v>
      </c>
      <c r="F686" s="17" t="n">
        <v>5</v>
      </c>
      <c r="G686" s="17" t="n">
        <v>6</v>
      </c>
      <c r="H686" s="21" t="n">
        <v>4914.1</v>
      </c>
      <c r="I686" s="21" t="n">
        <v>4405.9</v>
      </c>
      <c r="J686" s="21" t="n">
        <v>4405.9</v>
      </c>
      <c r="K686" s="17" t="n">
        <v>215</v>
      </c>
      <c r="L686" s="21" t="n">
        <f aca="false">'Приложение 2'!C686</f>
        <v>253123.02</v>
      </c>
      <c r="M686" s="21" t="n">
        <v>0</v>
      </c>
      <c r="N686" s="21" t="n">
        <v>0</v>
      </c>
      <c r="O686" s="21" t="n">
        <v>0</v>
      </c>
      <c r="P686" s="21" t="n">
        <f aca="false">L686-N686</f>
        <v>253123.02</v>
      </c>
      <c r="Q686" s="21" t="n">
        <v>0</v>
      </c>
      <c r="R686" s="21" t="n">
        <f aca="false">L686/I686</f>
        <v>57.4509226264781</v>
      </c>
      <c r="S686" s="21" t="n">
        <f aca="false">R686</f>
        <v>57.4509226264781</v>
      </c>
      <c r="T686" s="42" t="n">
        <v>42735</v>
      </c>
      <c r="U686" s="77"/>
      <c r="V686" s="77"/>
    </row>
    <row r="687" s="78" customFormat="true" ht="14.35" hidden="false" customHeight="false" outlineLevel="0" collapsed="false">
      <c r="A687" s="38" t="s">
        <v>1127</v>
      </c>
      <c r="B687" s="39" t="s">
        <v>1128</v>
      </c>
      <c r="C687" s="17" t="n">
        <v>1976</v>
      </c>
      <c r="D687" s="17" t="n">
        <v>2012</v>
      </c>
      <c r="E687" s="40" t="s">
        <v>50</v>
      </c>
      <c r="F687" s="17" t="n">
        <v>4</v>
      </c>
      <c r="G687" s="17" t="n">
        <v>6</v>
      </c>
      <c r="H687" s="21" t="n">
        <v>7729.2</v>
      </c>
      <c r="I687" s="21" t="n">
        <v>7289.3</v>
      </c>
      <c r="J687" s="21" t="n">
        <v>4487.2</v>
      </c>
      <c r="K687" s="17" t="n">
        <v>219</v>
      </c>
      <c r="L687" s="21" t="n">
        <f aca="false">'Приложение 2'!C687</f>
        <v>491780</v>
      </c>
      <c r="M687" s="21" t="n">
        <v>0</v>
      </c>
      <c r="N687" s="21" t="n">
        <v>27646.39</v>
      </c>
      <c r="O687" s="21" t="n">
        <v>0</v>
      </c>
      <c r="P687" s="21" t="n">
        <f aca="false">L687-N687</f>
        <v>464133.61</v>
      </c>
      <c r="Q687" s="21" t="n">
        <v>0</v>
      </c>
      <c r="R687" s="21" t="n">
        <f aca="false">L687/I687</f>
        <v>67.4660118255525</v>
      </c>
      <c r="S687" s="21" t="n">
        <f aca="false">R687</f>
        <v>67.4660118255525</v>
      </c>
      <c r="T687" s="42" t="n">
        <v>42735</v>
      </c>
      <c r="U687" s="77"/>
      <c r="V687" s="77"/>
    </row>
    <row r="688" s="78" customFormat="true" ht="14.35" hidden="false" customHeight="false" outlineLevel="0" collapsed="false">
      <c r="A688" s="38" t="s">
        <v>1129</v>
      </c>
      <c r="B688" s="39" t="s">
        <v>1130</v>
      </c>
      <c r="C688" s="17" t="n">
        <v>1987</v>
      </c>
      <c r="D688" s="17" t="n">
        <v>2007</v>
      </c>
      <c r="E688" s="40" t="s">
        <v>375</v>
      </c>
      <c r="F688" s="17" t="n">
        <v>5</v>
      </c>
      <c r="G688" s="17" t="n">
        <v>6</v>
      </c>
      <c r="H688" s="21" t="n">
        <v>4722</v>
      </c>
      <c r="I688" s="21" t="n">
        <v>4212.4</v>
      </c>
      <c r="J688" s="21" t="n">
        <v>4212.4</v>
      </c>
      <c r="K688" s="17" t="n">
        <v>205</v>
      </c>
      <c r="L688" s="21" t="n">
        <f aca="false">'Приложение 2'!C688</f>
        <v>527420.88</v>
      </c>
      <c r="M688" s="21" t="n">
        <v>0</v>
      </c>
      <c r="N688" s="21" t="n">
        <v>15457.94</v>
      </c>
      <c r="O688" s="21" t="n">
        <v>0</v>
      </c>
      <c r="P688" s="21" t="n">
        <f aca="false">L688-N688</f>
        <v>511962.94</v>
      </c>
      <c r="Q688" s="21" t="n">
        <v>0</v>
      </c>
      <c r="R688" s="21" t="n">
        <f aca="false">L688/I688</f>
        <v>125.20674199981</v>
      </c>
      <c r="S688" s="21" t="n">
        <f aca="false">R688</f>
        <v>125.20674199981</v>
      </c>
      <c r="T688" s="42" t="n">
        <v>42735</v>
      </c>
      <c r="U688" s="77"/>
      <c r="V688" s="77"/>
    </row>
    <row r="689" s="78" customFormat="true" ht="14.35" hidden="false" customHeight="false" outlineLevel="0" collapsed="false">
      <c r="A689" s="38" t="s">
        <v>1131</v>
      </c>
      <c r="B689" s="39" t="s">
        <v>1132</v>
      </c>
      <c r="C689" s="17" t="n">
        <v>1960</v>
      </c>
      <c r="D689" s="17" t="n">
        <v>2007</v>
      </c>
      <c r="E689" s="40" t="s">
        <v>45</v>
      </c>
      <c r="F689" s="17" t="n">
        <v>3</v>
      </c>
      <c r="G689" s="17" t="n">
        <v>3</v>
      </c>
      <c r="H689" s="21" t="n">
        <v>1597.9</v>
      </c>
      <c r="I689" s="21" t="n">
        <v>1477.4</v>
      </c>
      <c r="J689" s="21" t="n">
        <v>1477.4</v>
      </c>
      <c r="K689" s="17" t="n">
        <v>72</v>
      </c>
      <c r="L689" s="21" t="n">
        <f aca="false">'Приложение 2'!C689</f>
        <v>1995572.78</v>
      </c>
      <c r="M689" s="21" t="n">
        <v>0</v>
      </c>
      <c r="N689" s="21" t="n">
        <v>1618381.66</v>
      </c>
      <c r="O689" s="21" t="n">
        <v>0</v>
      </c>
      <c r="P689" s="21" t="n">
        <f aca="false">L689-N689</f>
        <v>377191.12</v>
      </c>
      <c r="Q689" s="21" t="n">
        <v>0</v>
      </c>
      <c r="R689" s="21" t="n">
        <f aca="false">L689/I689</f>
        <v>1350.73289562745</v>
      </c>
      <c r="S689" s="21" t="n">
        <f aca="false">R689</f>
        <v>1350.73289562745</v>
      </c>
      <c r="T689" s="42" t="n">
        <v>43100</v>
      </c>
      <c r="U689" s="77"/>
      <c r="V689" s="77"/>
    </row>
    <row r="690" s="78" customFormat="true" ht="14.35" hidden="false" customHeight="false" outlineLevel="0" collapsed="false">
      <c r="A690" s="38" t="s">
        <v>1133</v>
      </c>
      <c r="B690" s="39" t="s">
        <v>1134</v>
      </c>
      <c r="C690" s="17" t="n">
        <v>1964</v>
      </c>
      <c r="D690" s="17" t="n">
        <v>1964</v>
      </c>
      <c r="E690" s="40" t="s">
        <v>375</v>
      </c>
      <c r="F690" s="17" t="n">
        <v>4</v>
      </c>
      <c r="G690" s="17" t="n">
        <v>3</v>
      </c>
      <c r="H690" s="21" t="n">
        <v>2489.6</v>
      </c>
      <c r="I690" s="21" t="n">
        <v>2027.8</v>
      </c>
      <c r="J690" s="21" t="n">
        <v>2027.8</v>
      </c>
      <c r="K690" s="17" t="n">
        <v>99</v>
      </c>
      <c r="L690" s="21" t="n">
        <f aca="false">'Приложение 2'!C690</f>
        <v>7711302</v>
      </c>
      <c r="M690" s="21" t="n">
        <v>0</v>
      </c>
      <c r="N690" s="21" t="n">
        <v>996822.87</v>
      </c>
      <c r="O690" s="21" t="n">
        <v>0</v>
      </c>
      <c r="P690" s="21" t="n">
        <f aca="false">L690-N690</f>
        <v>6714479.13</v>
      </c>
      <c r="Q690" s="21" t="n">
        <v>0</v>
      </c>
      <c r="R690" s="21" t="n">
        <f aca="false">L690/I690</f>
        <v>3802.79218857876</v>
      </c>
      <c r="S690" s="21" t="n">
        <f aca="false">R690</f>
        <v>3802.79218857876</v>
      </c>
      <c r="T690" s="42" t="n">
        <v>42735</v>
      </c>
      <c r="U690" s="77"/>
      <c r="V690" s="77"/>
    </row>
    <row r="691" s="78" customFormat="true" ht="14.35" hidden="false" customHeight="false" outlineLevel="0" collapsed="false">
      <c r="A691" s="38" t="s">
        <v>1135</v>
      </c>
      <c r="B691" s="39" t="s">
        <v>1136</v>
      </c>
      <c r="C691" s="17" t="n">
        <v>1969</v>
      </c>
      <c r="D691" s="17" t="n">
        <v>1969</v>
      </c>
      <c r="E691" s="40" t="s">
        <v>375</v>
      </c>
      <c r="F691" s="17" t="n">
        <v>4</v>
      </c>
      <c r="G691" s="17" t="n">
        <v>4</v>
      </c>
      <c r="H691" s="21" t="n">
        <v>2752.9</v>
      </c>
      <c r="I691" s="21" t="n">
        <v>2533.9</v>
      </c>
      <c r="J691" s="21" t="n">
        <v>2533.9</v>
      </c>
      <c r="K691" s="17" t="n">
        <v>123</v>
      </c>
      <c r="L691" s="21" t="n">
        <f aca="false">'Приложение 2'!C691</f>
        <v>646897.05</v>
      </c>
      <c r="M691" s="21" t="n">
        <v>0</v>
      </c>
      <c r="N691" s="21" t="n">
        <v>273184.65</v>
      </c>
      <c r="O691" s="21" t="n">
        <v>0</v>
      </c>
      <c r="P691" s="21" t="n">
        <f aca="false">L691-N691</f>
        <v>373712.4</v>
      </c>
      <c r="Q691" s="21" t="n">
        <v>0</v>
      </c>
      <c r="R691" s="21" t="n">
        <f aca="false">L691/I691</f>
        <v>255.296992777931</v>
      </c>
      <c r="S691" s="21" t="n">
        <f aca="false">R691</f>
        <v>255.296992777931</v>
      </c>
      <c r="T691" s="42" t="n">
        <v>42735</v>
      </c>
      <c r="U691" s="77"/>
      <c r="V691" s="77"/>
    </row>
    <row r="692" s="78" customFormat="true" ht="14.35" hidden="false" customHeight="false" outlineLevel="0" collapsed="false">
      <c r="A692" s="38" t="s">
        <v>1137</v>
      </c>
      <c r="B692" s="39" t="s">
        <v>1138</v>
      </c>
      <c r="C692" s="17" t="n">
        <v>1963</v>
      </c>
      <c r="D692" s="17" t="n">
        <v>2007</v>
      </c>
      <c r="E692" s="40" t="s">
        <v>375</v>
      </c>
      <c r="F692" s="17" t="n">
        <v>4</v>
      </c>
      <c r="G692" s="17" t="n">
        <v>3</v>
      </c>
      <c r="H692" s="21" t="n">
        <v>2293.5</v>
      </c>
      <c r="I692" s="21" t="n">
        <v>2043.4</v>
      </c>
      <c r="J692" s="21" t="n">
        <v>2043.4</v>
      </c>
      <c r="K692" s="17" t="n">
        <v>100</v>
      </c>
      <c r="L692" s="21" t="n">
        <f aca="false">'Приложение 2'!C692</f>
        <v>7658681.05</v>
      </c>
      <c r="M692" s="21" t="n">
        <v>0</v>
      </c>
      <c r="N692" s="21" t="n">
        <v>1850288.17</v>
      </c>
      <c r="O692" s="21" t="n">
        <v>0</v>
      </c>
      <c r="P692" s="21" t="n">
        <f aca="false">L692-N692</f>
        <v>5808392.88</v>
      </c>
      <c r="Q692" s="21" t="n">
        <v>0</v>
      </c>
      <c r="R692" s="21" t="n">
        <f aca="false">L692/I692</f>
        <v>3748.00873544093</v>
      </c>
      <c r="S692" s="21" t="n">
        <f aca="false">R692</f>
        <v>3748.00873544093</v>
      </c>
      <c r="T692" s="42" t="n">
        <v>42735</v>
      </c>
      <c r="U692" s="77"/>
      <c r="V692" s="77"/>
    </row>
    <row r="693" s="78" customFormat="true" ht="14.35" hidden="false" customHeight="false" outlineLevel="0" collapsed="false">
      <c r="A693" s="38" t="s">
        <v>1139</v>
      </c>
      <c r="B693" s="39" t="s">
        <v>1140</v>
      </c>
      <c r="C693" s="17" t="n">
        <v>1963</v>
      </c>
      <c r="D693" s="17" t="n">
        <v>2011</v>
      </c>
      <c r="E693" s="40" t="s">
        <v>375</v>
      </c>
      <c r="F693" s="17" t="n">
        <v>4</v>
      </c>
      <c r="G693" s="17" t="n">
        <v>3</v>
      </c>
      <c r="H693" s="21" t="n">
        <v>2268.8</v>
      </c>
      <c r="I693" s="21" t="n">
        <v>2106.4</v>
      </c>
      <c r="J693" s="21" t="n">
        <v>2106.4</v>
      </c>
      <c r="K693" s="17" t="n">
        <v>103</v>
      </c>
      <c r="L693" s="21" t="n">
        <f aca="false">'Приложение 2'!C693</f>
        <v>2847808.12</v>
      </c>
      <c r="M693" s="21" t="n">
        <v>0</v>
      </c>
      <c r="N693" s="21" t="n">
        <v>278044.8</v>
      </c>
      <c r="O693" s="21" t="n">
        <v>0</v>
      </c>
      <c r="P693" s="21" t="n">
        <f aca="false">L693-N693</f>
        <v>2569763.32</v>
      </c>
      <c r="Q693" s="21" t="n">
        <v>0</v>
      </c>
      <c r="R693" s="21" t="n">
        <f aca="false">L693/I693</f>
        <v>1351.97878845423</v>
      </c>
      <c r="S693" s="21" t="n">
        <f aca="false">R693</f>
        <v>1351.97878845423</v>
      </c>
      <c r="T693" s="42" t="n">
        <v>42735</v>
      </c>
      <c r="U693" s="77"/>
      <c r="V693" s="77"/>
    </row>
    <row r="694" s="78" customFormat="true" ht="14.35" hidden="false" customHeight="false" outlineLevel="0" collapsed="false">
      <c r="A694" s="38" t="s">
        <v>1141</v>
      </c>
      <c r="B694" s="39" t="s">
        <v>1142</v>
      </c>
      <c r="C694" s="17" t="n">
        <v>1962</v>
      </c>
      <c r="D694" s="17" t="n">
        <v>2007</v>
      </c>
      <c r="E694" s="40" t="s">
        <v>375</v>
      </c>
      <c r="F694" s="17" t="n">
        <v>4</v>
      </c>
      <c r="G694" s="17" t="n">
        <v>2</v>
      </c>
      <c r="H694" s="21" t="n">
        <v>1583.9</v>
      </c>
      <c r="I694" s="21" t="n">
        <v>1474.3</v>
      </c>
      <c r="J694" s="21" t="n">
        <v>1474.3</v>
      </c>
      <c r="K694" s="17" t="n">
        <v>72</v>
      </c>
      <c r="L694" s="21" t="n">
        <f aca="false">'Приложение 2'!C694</f>
        <v>252859</v>
      </c>
      <c r="M694" s="21" t="n">
        <v>0</v>
      </c>
      <c r="N694" s="21" t="n">
        <v>19966.13</v>
      </c>
      <c r="O694" s="21" t="n">
        <v>0</v>
      </c>
      <c r="P694" s="21" t="n">
        <f aca="false">L694-N694</f>
        <v>232892.87</v>
      </c>
      <c r="Q694" s="21" t="n">
        <v>0</v>
      </c>
      <c r="R694" s="21" t="n">
        <f aca="false">L694/I694</f>
        <v>171.511225666418</v>
      </c>
      <c r="S694" s="21" t="n">
        <f aca="false">R694</f>
        <v>171.511225666418</v>
      </c>
      <c r="T694" s="42" t="n">
        <v>42735</v>
      </c>
      <c r="U694" s="77"/>
      <c r="V694" s="77"/>
    </row>
    <row r="695" s="78" customFormat="true" ht="14.35" hidden="false" customHeight="false" outlineLevel="0" collapsed="false">
      <c r="A695" s="38" t="s">
        <v>1143</v>
      </c>
      <c r="B695" s="39" t="s">
        <v>1144</v>
      </c>
      <c r="C695" s="17" t="n">
        <v>1964</v>
      </c>
      <c r="D695" s="17" t="n">
        <v>2010</v>
      </c>
      <c r="E695" s="40" t="s">
        <v>45</v>
      </c>
      <c r="F695" s="17" t="n">
        <v>4</v>
      </c>
      <c r="G695" s="17" t="n">
        <v>2</v>
      </c>
      <c r="H695" s="21" t="n">
        <v>1567.8</v>
      </c>
      <c r="I695" s="21" t="n">
        <v>1455.5</v>
      </c>
      <c r="J695" s="21" t="n">
        <v>1285.7</v>
      </c>
      <c r="K695" s="17" t="n">
        <v>63</v>
      </c>
      <c r="L695" s="21" t="n">
        <f aca="false">'Приложение 2'!C695</f>
        <v>7154315.58</v>
      </c>
      <c r="M695" s="21" t="n">
        <v>0</v>
      </c>
      <c r="N695" s="21" t="n">
        <v>2528073.36</v>
      </c>
      <c r="O695" s="21" t="n">
        <v>0</v>
      </c>
      <c r="P695" s="21" t="n">
        <f aca="false">L695-N695</f>
        <v>4626242.22</v>
      </c>
      <c r="Q695" s="21" t="n">
        <v>0</v>
      </c>
      <c r="R695" s="21" t="n">
        <f aca="false">L695/I695</f>
        <v>4915.36625214703</v>
      </c>
      <c r="S695" s="21" t="n">
        <f aca="false">R695</f>
        <v>4915.36625214703</v>
      </c>
      <c r="T695" s="42" t="n">
        <v>42735</v>
      </c>
      <c r="U695" s="77"/>
      <c r="V695" s="77"/>
    </row>
    <row r="696" s="78" customFormat="true" ht="14.35" hidden="false" customHeight="false" outlineLevel="0" collapsed="false">
      <c r="A696" s="38" t="s">
        <v>1145</v>
      </c>
      <c r="B696" s="39" t="s">
        <v>1146</v>
      </c>
      <c r="C696" s="17" t="n">
        <v>1962</v>
      </c>
      <c r="D696" s="17" t="n">
        <v>2010</v>
      </c>
      <c r="E696" s="40" t="s">
        <v>45</v>
      </c>
      <c r="F696" s="17" t="n">
        <v>4</v>
      </c>
      <c r="G696" s="17" t="n">
        <v>6</v>
      </c>
      <c r="H696" s="21" t="n">
        <v>5987.16</v>
      </c>
      <c r="I696" s="21" t="n">
        <v>5974.8</v>
      </c>
      <c r="J696" s="21" t="n">
        <v>5974.8</v>
      </c>
      <c r="K696" s="17" t="n">
        <v>291</v>
      </c>
      <c r="L696" s="21" t="n">
        <f aca="false">'Приложение 2'!C696</f>
        <v>15924885.09</v>
      </c>
      <c r="M696" s="21" t="n">
        <v>0</v>
      </c>
      <c r="N696" s="21" t="n">
        <v>3972877.87</v>
      </c>
      <c r="O696" s="21" t="n">
        <v>0</v>
      </c>
      <c r="P696" s="21" t="n">
        <f aca="false">L696-N696</f>
        <v>11952007.22</v>
      </c>
      <c r="Q696" s="21" t="n">
        <v>0</v>
      </c>
      <c r="R696" s="21" t="n">
        <f aca="false">L696/I696</f>
        <v>2665.34195119502</v>
      </c>
      <c r="S696" s="21" t="n">
        <f aca="false">R696</f>
        <v>2665.34195119502</v>
      </c>
      <c r="T696" s="42" t="n">
        <v>43100</v>
      </c>
      <c r="U696" s="77"/>
      <c r="V696" s="77"/>
    </row>
    <row r="697" s="78" customFormat="true" ht="14.35" hidden="false" customHeight="false" outlineLevel="0" collapsed="false">
      <c r="A697" s="38" t="s">
        <v>1147</v>
      </c>
      <c r="B697" s="39" t="s">
        <v>1148</v>
      </c>
      <c r="C697" s="17" t="n">
        <v>1987</v>
      </c>
      <c r="D697" s="17" t="n">
        <v>2007</v>
      </c>
      <c r="E697" s="40" t="s">
        <v>375</v>
      </c>
      <c r="F697" s="17" t="n">
        <v>5</v>
      </c>
      <c r="G697" s="17" t="n">
        <v>4</v>
      </c>
      <c r="H697" s="21" t="n">
        <v>7156.6</v>
      </c>
      <c r="I697" s="21" t="n">
        <v>6714.9</v>
      </c>
      <c r="J697" s="21" t="n">
        <v>6714.9</v>
      </c>
      <c r="K697" s="17" t="n">
        <v>327</v>
      </c>
      <c r="L697" s="21" t="n">
        <f aca="false">'Приложение 2'!C697</f>
        <v>572911.19</v>
      </c>
      <c r="M697" s="21" t="n">
        <v>0</v>
      </c>
      <c r="N697" s="21" t="n">
        <v>16791.38</v>
      </c>
      <c r="O697" s="21" t="n">
        <v>0</v>
      </c>
      <c r="P697" s="21" t="n">
        <f aca="false">L697-N697</f>
        <v>556119.81</v>
      </c>
      <c r="Q697" s="21" t="n">
        <v>0</v>
      </c>
      <c r="R697" s="21" t="n">
        <f aca="false">L697/I697</f>
        <v>85.3193926938599</v>
      </c>
      <c r="S697" s="21" t="n">
        <f aca="false">R697</f>
        <v>85.3193926938599</v>
      </c>
      <c r="T697" s="42" t="n">
        <v>42735</v>
      </c>
      <c r="U697" s="77"/>
      <c r="V697" s="77"/>
    </row>
    <row r="698" s="78" customFormat="true" ht="14.35" hidden="false" customHeight="false" outlineLevel="0" collapsed="false">
      <c r="A698" s="38" t="s">
        <v>1149</v>
      </c>
      <c r="B698" s="39" t="s">
        <v>1150</v>
      </c>
      <c r="C698" s="17" t="n">
        <v>1961</v>
      </c>
      <c r="D698" s="17" t="n">
        <v>2007</v>
      </c>
      <c r="E698" s="40" t="s">
        <v>45</v>
      </c>
      <c r="F698" s="17" t="n">
        <v>4</v>
      </c>
      <c r="G698" s="17" t="n">
        <v>3</v>
      </c>
      <c r="H698" s="21" t="n">
        <v>2311.2</v>
      </c>
      <c r="I698" s="21" t="n">
        <v>2045.8</v>
      </c>
      <c r="J698" s="21" t="n">
        <v>2045.8</v>
      </c>
      <c r="K698" s="17" t="n">
        <v>100</v>
      </c>
      <c r="L698" s="21" t="n">
        <f aca="false">'Приложение 2'!C698</f>
        <v>8202563.97</v>
      </c>
      <c r="M698" s="21" t="n">
        <v>0</v>
      </c>
      <c r="N698" s="21" t="n">
        <v>3120469.7</v>
      </c>
      <c r="O698" s="21" t="n">
        <v>0</v>
      </c>
      <c r="P698" s="21" t="n">
        <f aca="false">L698-N698</f>
        <v>5082094.27</v>
      </c>
      <c r="Q698" s="21" t="n">
        <v>0</v>
      </c>
      <c r="R698" s="21" t="n">
        <f aca="false">L698/I698</f>
        <v>4009.4652312054</v>
      </c>
      <c r="S698" s="21" t="n">
        <f aca="false">R698</f>
        <v>4009.4652312054</v>
      </c>
      <c r="T698" s="42" t="n">
        <v>43100</v>
      </c>
      <c r="U698" s="77"/>
      <c r="V698" s="77"/>
    </row>
    <row r="699" s="78" customFormat="true" ht="14.35" hidden="false" customHeight="false" outlineLevel="0" collapsed="false">
      <c r="A699" s="38" t="s">
        <v>1151</v>
      </c>
      <c r="B699" s="39" t="s">
        <v>1152</v>
      </c>
      <c r="C699" s="17" t="n">
        <v>1962</v>
      </c>
      <c r="D699" s="17" t="n">
        <v>2009</v>
      </c>
      <c r="E699" s="40" t="s">
        <v>45</v>
      </c>
      <c r="F699" s="17" t="n">
        <v>4</v>
      </c>
      <c r="G699" s="17" t="n">
        <v>3</v>
      </c>
      <c r="H699" s="21" t="n">
        <v>2689.5</v>
      </c>
      <c r="I699" s="21" t="n">
        <v>2344.7</v>
      </c>
      <c r="J699" s="21" t="n">
        <v>2344.7</v>
      </c>
      <c r="K699" s="17" t="n">
        <v>114</v>
      </c>
      <c r="L699" s="21" t="n">
        <f aca="false">'Приложение 2'!C699</f>
        <v>8154406.45</v>
      </c>
      <c r="M699" s="21" t="n">
        <v>0</v>
      </c>
      <c r="N699" s="21" t="n">
        <v>1907798.61</v>
      </c>
      <c r="O699" s="21" t="n">
        <v>0</v>
      </c>
      <c r="P699" s="21" t="n">
        <f aca="false">L699-N699</f>
        <v>6246607.84</v>
      </c>
      <c r="Q699" s="21" t="n">
        <v>0</v>
      </c>
      <c r="R699" s="21" t="n">
        <f aca="false">L699/I699</f>
        <v>3477.80374888045</v>
      </c>
      <c r="S699" s="21" t="n">
        <f aca="false">R699</f>
        <v>3477.80374888045</v>
      </c>
      <c r="T699" s="42" t="n">
        <v>43100</v>
      </c>
      <c r="U699" s="77"/>
      <c r="V699" s="77"/>
    </row>
    <row r="700" s="78" customFormat="true" ht="14.35" hidden="false" customHeight="false" outlineLevel="0" collapsed="false">
      <c r="A700" s="38" t="s">
        <v>1153</v>
      </c>
      <c r="B700" s="39" t="s">
        <v>1154</v>
      </c>
      <c r="C700" s="17" t="n">
        <v>1965</v>
      </c>
      <c r="D700" s="17" t="n">
        <v>2010</v>
      </c>
      <c r="E700" s="40" t="s">
        <v>45</v>
      </c>
      <c r="F700" s="17" t="n">
        <v>4</v>
      </c>
      <c r="G700" s="17" t="n">
        <v>3</v>
      </c>
      <c r="H700" s="21" t="n">
        <v>2171.3</v>
      </c>
      <c r="I700" s="21" t="n">
        <v>2008.3</v>
      </c>
      <c r="J700" s="21" t="n">
        <v>2008.3</v>
      </c>
      <c r="K700" s="17" t="n">
        <v>98</v>
      </c>
      <c r="L700" s="21" t="n">
        <f aca="false">'Приложение 2'!C700</f>
        <v>7882503.61</v>
      </c>
      <c r="M700" s="21" t="n">
        <v>0</v>
      </c>
      <c r="N700" s="21" t="n">
        <v>2578548.21</v>
      </c>
      <c r="O700" s="21" t="n">
        <v>0</v>
      </c>
      <c r="P700" s="21" t="n">
        <f aca="false">L700-N700</f>
        <v>5303955.4</v>
      </c>
      <c r="Q700" s="21" t="n">
        <v>0</v>
      </c>
      <c r="R700" s="21" t="n">
        <f aca="false">L700/I700</f>
        <v>3924.96320768809</v>
      </c>
      <c r="S700" s="21" t="n">
        <f aca="false">R700</f>
        <v>3924.96320768809</v>
      </c>
      <c r="T700" s="42" t="n">
        <v>42735</v>
      </c>
      <c r="U700" s="77"/>
      <c r="V700" s="77"/>
    </row>
    <row r="701" s="78" customFormat="true" ht="14.35" hidden="false" customHeight="false" outlineLevel="0" collapsed="false">
      <c r="A701" s="38" t="s">
        <v>1155</v>
      </c>
      <c r="B701" s="39" t="s">
        <v>1156</v>
      </c>
      <c r="C701" s="17" t="n">
        <v>1965</v>
      </c>
      <c r="D701" s="17" t="n">
        <v>2007</v>
      </c>
      <c r="E701" s="40" t="s">
        <v>45</v>
      </c>
      <c r="F701" s="17" t="n">
        <v>4</v>
      </c>
      <c r="G701" s="17" t="n">
        <v>3</v>
      </c>
      <c r="H701" s="21" t="n">
        <v>2565</v>
      </c>
      <c r="I701" s="21" t="n">
        <v>2384</v>
      </c>
      <c r="J701" s="21" t="n">
        <v>2217.4</v>
      </c>
      <c r="K701" s="17" t="n">
        <v>108</v>
      </c>
      <c r="L701" s="21" t="n">
        <f aca="false">'Приложение 2'!C701</f>
        <v>10001787.55</v>
      </c>
      <c r="M701" s="21" t="n">
        <v>0</v>
      </c>
      <c r="N701" s="21" t="n">
        <v>3565198.27</v>
      </c>
      <c r="O701" s="21" t="n">
        <v>0</v>
      </c>
      <c r="P701" s="21" t="n">
        <f aca="false">L701-N701</f>
        <v>6436589.28</v>
      </c>
      <c r="Q701" s="21" t="n">
        <v>0</v>
      </c>
      <c r="R701" s="21" t="n">
        <f aca="false">L701/I701</f>
        <v>4195.38068372483</v>
      </c>
      <c r="S701" s="21" t="n">
        <f aca="false">R701</f>
        <v>4195.38068372483</v>
      </c>
      <c r="T701" s="42" t="n">
        <v>42735</v>
      </c>
      <c r="U701" s="77"/>
      <c r="V701" s="77"/>
    </row>
    <row r="702" s="78" customFormat="true" ht="14.35" hidden="false" customHeight="false" outlineLevel="0" collapsed="false">
      <c r="A702" s="38" t="s">
        <v>1157</v>
      </c>
      <c r="B702" s="39" t="s">
        <v>1158</v>
      </c>
      <c r="C702" s="17" t="n">
        <v>1962</v>
      </c>
      <c r="D702" s="17" t="n">
        <v>1962</v>
      </c>
      <c r="E702" s="40" t="s">
        <v>45</v>
      </c>
      <c r="F702" s="17" t="n">
        <v>4</v>
      </c>
      <c r="G702" s="17" t="n">
        <v>4</v>
      </c>
      <c r="H702" s="21" t="n">
        <v>2297.5</v>
      </c>
      <c r="I702" s="21" t="n">
        <v>1753.7</v>
      </c>
      <c r="J702" s="21" t="n">
        <v>1753.7</v>
      </c>
      <c r="K702" s="17" t="n">
        <v>85</v>
      </c>
      <c r="L702" s="21" t="n">
        <f aca="false">'Приложение 2'!C702</f>
        <v>7459843.5</v>
      </c>
      <c r="M702" s="21" t="n">
        <v>0</v>
      </c>
      <c r="N702" s="21" t="n">
        <v>2573318.56</v>
      </c>
      <c r="O702" s="21" t="n">
        <v>0</v>
      </c>
      <c r="P702" s="21" t="n">
        <f aca="false">L702-N702</f>
        <v>4886524.94</v>
      </c>
      <c r="Q702" s="21" t="n">
        <v>0</v>
      </c>
      <c r="R702" s="21" t="n">
        <f aca="false">L702/I702</f>
        <v>4253.77402064207</v>
      </c>
      <c r="S702" s="21" t="n">
        <f aca="false">R702</f>
        <v>4253.77402064207</v>
      </c>
      <c r="T702" s="42" t="n">
        <v>43100</v>
      </c>
      <c r="U702" s="77"/>
      <c r="V702" s="77"/>
    </row>
    <row r="703" s="78" customFormat="true" ht="14.35" hidden="false" customHeight="false" outlineLevel="0" collapsed="false">
      <c r="A703" s="38" t="s">
        <v>1159</v>
      </c>
      <c r="B703" s="39" t="s">
        <v>1160</v>
      </c>
      <c r="C703" s="17" t="n">
        <v>1965</v>
      </c>
      <c r="D703" s="17" t="n">
        <v>2007</v>
      </c>
      <c r="E703" s="40" t="s">
        <v>45</v>
      </c>
      <c r="F703" s="17" t="n">
        <v>4</v>
      </c>
      <c r="G703" s="17" t="n">
        <v>3</v>
      </c>
      <c r="H703" s="21" t="n">
        <v>2278.1</v>
      </c>
      <c r="I703" s="21" t="n">
        <v>1705.2</v>
      </c>
      <c r="J703" s="21" t="n">
        <v>1705.2</v>
      </c>
      <c r="K703" s="17" t="n">
        <v>83</v>
      </c>
      <c r="L703" s="21" t="n">
        <f aca="false">'Приложение 2'!C703</f>
        <v>1907522.11</v>
      </c>
      <c r="M703" s="21" t="n">
        <v>0</v>
      </c>
      <c r="N703" s="21" t="n">
        <v>579747.92</v>
      </c>
      <c r="O703" s="21" t="n">
        <v>0</v>
      </c>
      <c r="P703" s="21" t="n">
        <f aca="false">L703-N703</f>
        <v>1327774.19</v>
      </c>
      <c r="Q703" s="21" t="n">
        <v>0</v>
      </c>
      <c r="R703" s="21" t="n">
        <f aca="false">L703/I703</f>
        <v>1118.65007623739</v>
      </c>
      <c r="S703" s="21" t="n">
        <f aca="false">R703</f>
        <v>1118.65007623739</v>
      </c>
      <c r="T703" s="42" t="n">
        <v>43100</v>
      </c>
      <c r="U703" s="77"/>
      <c r="V703" s="77"/>
    </row>
    <row r="704" s="78" customFormat="true" ht="14.35" hidden="false" customHeight="false" outlineLevel="0" collapsed="false">
      <c r="A704" s="38" t="s">
        <v>1161</v>
      </c>
      <c r="B704" s="39" t="s">
        <v>1162</v>
      </c>
      <c r="C704" s="17" t="n">
        <v>1964</v>
      </c>
      <c r="D704" s="17" t="n">
        <v>2007</v>
      </c>
      <c r="E704" s="40" t="s">
        <v>45</v>
      </c>
      <c r="F704" s="17" t="n">
        <v>4</v>
      </c>
      <c r="G704" s="17" t="n">
        <v>3</v>
      </c>
      <c r="H704" s="21" t="n">
        <v>2843.72</v>
      </c>
      <c r="I704" s="21" t="n">
        <v>2380.8</v>
      </c>
      <c r="J704" s="21" t="n">
        <v>2380.8</v>
      </c>
      <c r="K704" s="17" t="n">
        <v>116</v>
      </c>
      <c r="L704" s="21" t="n">
        <f aca="false">'Приложение 2'!C704</f>
        <v>1478941.77</v>
      </c>
      <c r="M704" s="21" t="n">
        <v>0</v>
      </c>
      <c r="N704" s="21" t="n">
        <v>566808.93</v>
      </c>
      <c r="O704" s="21" t="n">
        <v>0</v>
      </c>
      <c r="P704" s="21" t="n">
        <f aca="false">L704-N704</f>
        <v>912132.84</v>
      </c>
      <c r="Q704" s="21" t="n">
        <v>0</v>
      </c>
      <c r="R704" s="21" t="n">
        <f aca="false">L704/I704</f>
        <v>621.195299899194</v>
      </c>
      <c r="S704" s="21" t="n">
        <f aca="false">R704</f>
        <v>621.195299899194</v>
      </c>
      <c r="T704" s="42" t="n">
        <v>43100</v>
      </c>
      <c r="U704" s="77"/>
      <c r="V704" s="77"/>
    </row>
    <row r="705" s="78" customFormat="true" ht="14.35" hidden="false" customHeight="false" outlineLevel="0" collapsed="false">
      <c r="A705" s="38" t="s">
        <v>1163</v>
      </c>
      <c r="B705" s="39" t="s">
        <v>561</v>
      </c>
      <c r="C705" s="17" t="n">
        <v>1965</v>
      </c>
      <c r="D705" s="17" t="n">
        <v>2007</v>
      </c>
      <c r="E705" s="40" t="s">
        <v>375</v>
      </c>
      <c r="F705" s="17" t="n">
        <v>4</v>
      </c>
      <c r="G705" s="17" t="n">
        <v>3</v>
      </c>
      <c r="H705" s="21" t="n">
        <v>2568.9</v>
      </c>
      <c r="I705" s="21" t="n">
        <v>2401.7</v>
      </c>
      <c r="J705" s="21" t="n">
        <v>2401.7</v>
      </c>
      <c r="K705" s="17" t="n">
        <v>117</v>
      </c>
      <c r="L705" s="21" t="n">
        <f aca="false">'Приложение 2'!C705</f>
        <v>10866349.46</v>
      </c>
      <c r="M705" s="21" t="n">
        <v>0</v>
      </c>
      <c r="N705" s="21" t="n">
        <v>2665090.37</v>
      </c>
      <c r="O705" s="21" t="n">
        <v>0</v>
      </c>
      <c r="P705" s="21" t="n">
        <f aca="false">L705-N705</f>
        <v>8201259.09</v>
      </c>
      <c r="Q705" s="21" t="n">
        <v>0</v>
      </c>
      <c r="R705" s="21" t="n">
        <f aca="false">L705/I705</f>
        <v>4524.44079610276</v>
      </c>
      <c r="S705" s="21" t="n">
        <f aca="false">R705</f>
        <v>4524.44079610276</v>
      </c>
      <c r="T705" s="42" t="n">
        <v>42735</v>
      </c>
      <c r="U705" s="77"/>
      <c r="V705" s="77"/>
    </row>
    <row r="706" s="78" customFormat="true" ht="14.35" hidden="false" customHeight="false" outlineLevel="0" collapsed="false">
      <c r="A706" s="38" t="s">
        <v>1164</v>
      </c>
      <c r="B706" s="39" t="s">
        <v>563</v>
      </c>
      <c r="C706" s="17" t="n">
        <v>1965</v>
      </c>
      <c r="D706" s="17" t="n">
        <v>1965</v>
      </c>
      <c r="E706" s="40" t="s">
        <v>375</v>
      </c>
      <c r="F706" s="17" t="n">
        <v>4</v>
      </c>
      <c r="G706" s="17" t="n">
        <v>2</v>
      </c>
      <c r="H706" s="21" t="n">
        <v>2663</v>
      </c>
      <c r="I706" s="21" t="n">
        <v>2663</v>
      </c>
      <c r="J706" s="21" t="n">
        <v>2663</v>
      </c>
      <c r="K706" s="17" t="n">
        <v>91</v>
      </c>
      <c r="L706" s="21" t="n">
        <f aca="false">'Приложение 2'!C706</f>
        <v>6936485</v>
      </c>
      <c r="M706" s="21" t="n">
        <v>0</v>
      </c>
      <c r="N706" s="21" t="n">
        <v>6637771.39</v>
      </c>
      <c r="O706" s="21" t="n">
        <v>0</v>
      </c>
      <c r="P706" s="21" t="n">
        <f aca="false">L706-N706</f>
        <v>298713.61</v>
      </c>
      <c r="Q706" s="21" t="n">
        <v>0</v>
      </c>
      <c r="R706" s="21" t="n">
        <f aca="false">L706/I706</f>
        <v>2604.76342470898</v>
      </c>
      <c r="S706" s="21" t="n">
        <f aca="false">R706</f>
        <v>2604.76342470898</v>
      </c>
      <c r="T706" s="42" t="n">
        <v>43100</v>
      </c>
      <c r="U706" s="77"/>
      <c r="V706" s="77"/>
    </row>
    <row r="707" s="78" customFormat="true" ht="14.35" hidden="false" customHeight="false" outlineLevel="0" collapsed="false">
      <c r="A707" s="38" t="s">
        <v>1165</v>
      </c>
      <c r="B707" s="39" t="s">
        <v>1166</v>
      </c>
      <c r="C707" s="17" t="n">
        <v>1974</v>
      </c>
      <c r="D707" s="17" t="n">
        <v>2012</v>
      </c>
      <c r="E707" s="40" t="s">
        <v>45</v>
      </c>
      <c r="F707" s="17" t="n">
        <v>4</v>
      </c>
      <c r="G707" s="17" t="n">
        <v>4</v>
      </c>
      <c r="H707" s="21" t="n">
        <v>3470</v>
      </c>
      <c r="I707" s="21" t="n">
        <v>3133.6</v>
      </c>
      <c r="J707" s="21" t="n">
        <v>3133.6</v>
      </c>
      <c r="K707" s="17" t="n">
        <v>153</v>
      </c>
      <c r="L707" s="21" t="n">
        <f aca="false">'Приложение 2'!C707</f>
        <v>143339</v>
      </c>
      <c r="M707" s="21" t="n">
        <v>0</v>
      </c>
      <c r="N707" s="21" t="n">
        <v>6195.33</v>
      </c>
      <c r="O707" s="21" t="n">
        <v>0</v>
      </c>
      <c r="P707" s="21" t="n">
        <f aca="false">L707-N707</f>
        <v>137143.67</v>
      </c>
      <c r="Q707" s="21" t="n">
        <v>0</v>
      </c>
      <c r="R707" s="21" t="n">
        <f aca="false">L707/I707</f>
        <v>45.7425963747766</v>
      </c>
      <c r="S707" s="21" t="n">
        <f aca="false">R707</f>
        <v>45.7425963747766</v>
      </c>
      <c r="T707" s="42" t="n">
        <v>42735</v>
      </c>
      <c r="U707" s="77"/>
      <c r="V707" s="77"/>
    </row>
    <row r="708" s="78" customFormat="true" ht="14.35" hidden="false" customHeight="false" outlineLevel="0" collapsed="false">
      <c r="A708" s="38" t="s">
        <v>1167</v>
      </c>
      <c r="B708" s="39" t="s">
        <v>1168</v>
      </c>
      <c r="C708" s="17" t="n">
        <v>1979</v>
      </c>
      <c r="D708" s="17" t="n">
        <v>2007</v>
      </c>
      <c r="E708" s="40" t="s">
        <v>50</v>
      </c>
      <c r="F708" s="17" t="n">
        <v>5</v>
      </c>
      <c r="G708" s="17" t="n">
        <v>6</v>
      </c>
      <c r="H708" s="21" t="n">
        <v>4846</v>
      </c>
      <c r="I708" s="21" t="n">
        <v>4390.4</v>
      </c>
      <c r="J708" s="21" t="n">
        <v>4390.4</v>
      </c>
      <c r="K708" s="17" t="n">
        <v>214</v>
      </c>
      <c r="L708" s="21" t="n">
        <f aca="false">'Приложение 2'!C708</f>
        <v>401416</v>
      </c>
      <c r="M708" s="21" t="n">
        <v>0</v>
      </c>
      <c r="N708" s="21" t="n">
        <v>20538.97</v>
      </c>
      <c r="O708" s="21" t="n">
        <v>0</v>
      </c>
      <c r="P708" s="21" t="n">
        <f aca="false">L708-N708</f>
        <v>380877.03</v>
      </c>
      <c r="Q708" s="21" t="n">
        <v>0</v>
      </c>
      <c r="R708" s="21" t="n">
        <f aca="false">L708/I708</f>
        <v>91.4303935860058</v>
      </c>
      <c r="S708" s="21" t="n">
        <f aca="false">R708</f>
        <v>91.4303935860058</v>
      </c>
      <c r="T708" s="42" t="n">
        <v>42735</v>
      </c>
      <c r="U708" s="77"/>
      <c r="V708" s="77"/>
    </row>
    <row r="709" s="78" customFormat="true" ht="14.35" hidden="false" customHeight="false" outlineLevel="0" collapsed="false">
      <c r="A709" s="38" t="s">
        <v>1169</v>
      </c>
      <c r="B709" s="39" t="s">
        <v>1170</v>
      </c>
      <c r="C709" s="17" t="n">
        <v>1977</v>
      </c>
      <c r="D709" s="17" t="n">
        <v>2007</v>
      </c>
      <c r="E709" s="40" t="s">
        <v>50</v>
      </c>
      <c r="F709" s="17" t="n">
        <v>5</v>
      </c>
      <c r="G709" s="17" t="n">
        <v>6</v>
      </c>
      <c r="H709" s="21" t="n">
        <v>4818.8</v>
      </c>
      <c r="I709" s="21" t="n">
        <v>4363.1</v>
      </c>
      <c r="J709" s="21" t="n">
        <v>4363.1</v>
      </c>
      <c r="K709" s="17" t="n">
        <v>212</v>
      </c>
      <c r="L709" s="21" t="n">
        <f aca="false">'Приложение 2'!C709</f>
        <v>649114.29</v>
      </c>
      <c r="M709" s="21" t="n">
        <v>0</v>
      </c>
      <c r="N709" s="21" t="n">
        <v>53331.54</v>
      </c>
      <c r="O709" s="21" t="n">
        <v>0</v>
      </c>
      <c r="P709" s="21" t="n">
        <f aca="false">L709-N709</f>
        <v>595782.75</v>
      </c>
      <c r="Q709" s="21" t="n">
        <v>0</v>
      </c>
      <c r="R709" s="21" t="n">
        <f aca="false">L709/I709</f>
        <v>148.773644885517</v>
      </c>
      <c r="S709" s="21" t="n">
        <f aca="false">R709</f>
        <v>148.773644885517</v>
      </c>
      <c r="T709" s="42" t="n">
        <v>42735</v>
      </c>
      <c r="U709" s="77"/>
      <c r="V709" s="77"/>
    </row>
    <row r="710" s="78" customFormat="true" ht="14.35" hidden="false" customHeight="false" outlineLevel="0" collapsed="false">
      <c r="A710" s="38" t="s">
        <v>1171</v>
      </c>
      <c r="B710" s="39" t="s">
        <v>1172</v>
      </c>
      <c r="C710" s="17" t="n">
        <v>1973</v>
      </c>
      <c r="D710" s="17" t="n">
        <v>2007</v>
      </c>
      <c r="E710" s="40" t="s">
        <v>50</v>
      </c>
      <c r="F710" s="17" t="n">
        <v>5</v>
      </c>
      <c r="G710" s="17" t="n">
        <v>8</v>
      </c>
      <c r="H710" s="21" t="n">
        <v>6386.1</v>
      </c>
      <c r="I710" s="21" t="n">
        <v>5767.7</v>
      </c>
      <c r="J710" s="21" t="n">
        <v>5767.7</v>
      </c>
      <c r="K710" s="17" t="n">
        <v>281</v>
      </c>
      <c r="L710" s="21" t="n">
        <f aca="false">'Приложение 2'!C710</f>
        <v>517254</v>
      </c>
      <c r="M710" s="21" t="n">
        <v>0</v>
      </c>
      <c r="N710" s="21" t="n">
        <v>29077.95</v>
      </c>
      <c r="O710" s="21" t="n">
        <v>0</v>
      </c>
      <c r="P710" s="21" t="n">
        <f aca="false">L710-N710</f>
        <v>488176.05</v>
      </c>
      <c r="Q710" s="21" t="n">
        <v>0</v>
      </c>
      <c r="R710" s="21" t="n">
        <f aca="false">L710/I710</f>
        <v>89.6811553998994</v>
      </c>
      <c r="S710" s="21" t="n">
        <f aca="false">R710</f>
        <v>89.6811553998994</v>
      </c>
      <c r="T710" s="42" t="n">
        <v>42735</v>
      </c>
      <c r="U710" s="77"/>
      <c r="V710" s="77"/>
    </row>
    <row r="711" s="78" customFormat="true" ht="14.35" hidden="false" customHeight="false" outlineLevel="0" collapsed="false">
      <c r="A711" s="38" t="s">
        <v>1173</v>
      </c>
      <c r="B711" s="39" t="s">
        <v>1174</v>
      </c>
      <c r="C711" s="17" t="n">
        <v>1982</v>
      </c>
      <c r="D711" s="17" t="n">
        <v>2007</v>
      </c>
      <c r="E711" s="40" t="s">
        <v>45</v>
      </c>
      <c r="F711" s="17" t="n">
        <v>5</v>
      </c>
      <c r="G711" s="17" t="n">
        <v>8</v>
      </c>
      <c r="H711" s="21" t="n">
        <v>6429.4</v>
      </c>
      <c r="I711" s="21" t="n">
        <v>5747.3</v>
      </c>
      <c r="J711" s="21" t="n">
        <v>5747.3</v>
      </c>
      <c r="K711" s="17" t="n">
        <v>280</v>
      </c>
      <c r="L711" s="21" t="n">
        <f aca="false">'Приложение 2'!C711</f>
        <v>423222</v>
      </c>
      <c r="M711" s="21" t="n">
        <v>0</v>
      </c>
      <c r="N711" s="21" t="n">
        <v>21653.2</v>
      </c>
      <c r="O711" s="21" t="n">
        <v>0</v>
      </c>
      <c r="P711" s="21" t="n">
        <f aca="false">L711-N711</f>
        <v>401568.8</v>
      </c>
      <c r="Q711" s="21" t="n">
        <v>0</v>
      </c>
      <c r="R711" s="21" t="n">
        <f aca="false">L711/I711</f>
        <v>73.6384041201956</v>
      </c>
      <c r="S711" s="21" t="n">
        <f aca="false">R711</f>
        <v>73.6384041201956</v>
      </c>
      <c r="T711" s="42" t="n">
        <v>42735</v>
      </c>
      <c r="U711" s="77"/>
      <c r="V711" s="77"/>
    </row>
    <row r="712" s="78" customFormat="true" ht="14.35" hidden="false" customHeight="false" outlineLevel="0" collapsed="false">
      <c r="A712" s="38" t="s">
        <v>1175</v>
      </c>
      <c r="B712" s="39" t="s">
        <v>1176</v>
      </c>
      <c r="C712" s="17" t="n">
        <v>1975</v>
      </c>
      <c r="D712" s="17" t="n">
        <v>2007</v>
      </c>
      <c r="E712" s="40" t="s">
        <v>50</v>
      </c>
      <c r="F712" s="17" t="n">
        <v>5</v>
      </c>
      <c r="G712" s="17" t="n">
        <v>8</v>
      </c>
      <c r="H712" s="21" t="n">
        <v>6425</v>
      </c>
      <c r="I712" s="21" t="n">
        <v>5742.4</v>
      </c>
      <c r="J712" s="21" t="n">
        <v>5742.4</v>
      </c>
      <c r="K712" s="17" t="n">
        <v>280</v>
      </c>
      <c r="L712" s="21" t="n">
        <f aca="false">'Приложение 2'!C712</f>
        <v>517925</v>
      </c>
      <c r="M712" s="21" t="n">
        <v>0</v>
      </c>
      <c r="N712" s="21" t="n">
        <v>29114.05</v>
      </c>
      <c r="O712" s="21" t="n">
        <v>0</v>
      </c>
      <c r="P712" s="21" t="n">
        <f aca="false">L712-N712</f>
        <v>488810.95</v>
      </c>
      <c r="Q712" s="21" t="n">
        <v>0</v>
      </c>
      <c r="R712" s="21" t="n">
        <f aca="false">L712/I712</f>
        <v>90.1931248258568</v>
      </c>
      <c r="S712" s="21" t="n">
        <f aca="false">R712</f>
        <v>90.1931248258568</v>
      </c>
      <c r="T712" s="42" t="n">
        <v>42735</v>
      </c>
      <c r="U712" s="77"/>
      <c r="V712" s="77"/>
    </row>
    <row r="713" s="78" customFormat="true" ht="14.35" hidden="false" customHeight="false" outlineLevel="0" collapsed="false">
      <c r="A713" s="38" t="s">
        <v>1177</v>
      </c>
      <c r="B713" s="39" t="s">
        <v>1178</v>
      </c>
      <c r="C713" s="17" t="n">
        <v>1971</v>
      </c>
      <c r="D713" s="17" t="n">
        <v>2007</v>
      </c>
      <c r="E713" s="40" t="s">
        <v>50</v>
      </c>
      <c r="F713" s="17" t="n">
        <v>5</v>
      </c>
      <c r="G713" s="17" t="n">
        <v>6</v>
      </c>
      <c r="H713" s="21" t="n">
        <v>5273.8</v>
      </c>
      <c r="I713" s="21" t="n">
        <v>4814.5</v>
      </c>
      <c r="J713" s="21" t="n">
        <v>4361.9</v>
      </c>
      <c r="K713" s="17" t="n">
        <v>212</v>
      </c>
      <c r="L713" s="21" t="n">
        <f aca="false">'Приложение 2'!C713</f>
        <v>4637612</v>
      </c>
      <c r="M713" s="21" t="n">
        <v>0</v>
      </c>
      <c r="N713" s="21" t="n">
        <v>1287280.3</v>
      </c>
      <c r="O713" s="21" t="n">
        <v>0</v>
      </c>
      <c r="P713" s="21" t="n">
        <f aca="false">L713-N713</f>
        <v>3350331.7</v>
      </c>
      <c r="Q713" s="21" t="n">
        <v>0</v>
      </c>
      <c r="R713" s="21" t="n">
        <f aca="false">L713/I713</f>
        <v>963.259320801745</v>
      </c>
      <c r="S713" s="21" t="n">
        <f aca="false">R713</f>
        <v>963.259320801745</v>
      </c>
      <c r="T713" s="42" t="n">
        <v>42735</v>
      </c>
      <c r="U713" s="77"/>
      <c r="V713" s="77"/>
    </row>
    <row r="714" s="78" customFormat="true" ht="14.35" hidden="false" customHeight="false" outlineLevel="0" collapsed="false">
      <c r="A714" s="38" t="s">
        <v>1179</v>
      </c>
      <c r="B714" s="39" t="s">
        <v>1180</v>
      </c>
      <c r="C714" s="17" t="n">
        <v>1972</v>
      </c>
      <c r="D714" s="17" t="n">
        <v>2007</v>
      </c>
      <c r="E714" s="40" t="s">
        <v>50</v>
      </c>
      <c r="F714" s="17" t="n">
        <v>5</v>
      </c>
      <c r="G714" s="17" t="n">
        <v>6</v>
      </c>
      <c r="H714" s="21" t="n">
        <v>4861.6</v>
      </c>
      <c r="I714" s="21" t="n">
        <v>4405.5</v>
      </c>
      <c r="J714" s="21" t="n">
        <v>4317.9</v>
      </c>
      <c r="K714" s="17" t="n">
        <v>210</v>
      </c>
      <c r="L714" s="21" t="n">
        <f aca="false">'Приложение 2'!C714</f>
        <v>4888280.18</v>
      </c>
      <c r="M714" s="21" t="n">
        <v>0</v>
      </c>
      <c r="N714" s="21" t="n">
        <v>867652.46</v>
      </c>
      <c r="O714" s="21" t="n">
        <v>0</v>
      </c>
      <c r="P714" s="21" t="n">
        <f aca="false">L714-N714</f>
        <v>4020627.72</v>
      </c>
      <c r="Q714" s="21" t="n">
        <v>0</v>
      </c>
      <c r="R714" s="21" t="n">
        <f aca="false">L714/I714</f>
        <v>1109.58578594938</v>
      </c>
      <c r="S714" s="21" t="n">
        <f aca="false">R714</f>
        <v>1109.58578594938</v>
      </c>
      <c r="T714" s="42" t="n">
        <v>42735</v>
      </c>
      <c r="U714" s="77"/>
      <c r="V714" s="77"/>
    </row>
    <row r="715" s="78" customFormat="true" ht="14.35" hidden="false" customHeight="false" outlineLevel="0" collapsed="false">
      <c r="A715" s="38" t="s">
        <v>1181</v>
      </c>
      <c r="B715" s="39" t="s">
        <v>1182</v>
      </c>
      <c r="C715" s="17" t="n">
        <v>1972</v>
      </c>
      <c r="D715" s="17" t="n">
        <v>2013</v>
      </c>
      <c r="E715" s="40" t="s">
        <v>50</v>
      </c>
      <c r="F715" s="17" t="n">
        <v>5</v>
      </c>
      <c r="G715" s="17" t="n">
        <v>10</v>
      </c>
      <c r="H715" s="21" t="n">
        <v>7886.9</v>
      </c>
      <c r="I715" s="21" t="n">
        <v>7122</v>
      </c>
      <c r="J715" s="21" t="n">
        <v>7122</v>
      </c>
      <c r="K715" s="17" t="n">
        <v>347</v>
      </c>
      <c r="L715" s="21" t="n">
        <f aca="false">'Приложение 2'!C715</f>
        <v>285331</v>
      </c>
      <c r="M715" s="21" t="n">
        <v>0</v>
      </c>
      <c r="N715" s="21" t="n">
        <v>11363.85</v>
      </c>
      <c r="O715" s="21" t="n">
        <v>0</v>
      </c>
      <c r="P715" s="21" t="n">
        <f aca="false">L715-N715</f>
        <v>273967.15</v>
      </c>
      <c r="Q715" s="21" t="n">
        <v>0</v>
      </c>
      <c r="R715" s="21" t="n">
        <f aca="false">L715/I715</f>
        <v>40.0633249087335</v>
      </c>
      <c r="S715" s="21" t="n">
        <f aca="false">R715</f>
        <v>40.0633249087335</v>
      </c>
      <c r="T715" s="42" t="n">
        <v>42735</v>
      </c>
      <c r="U715" s="77"/>
      <c r="V715" s="77"/>
    </row>
    <row r="716" s="78" customFormat="true" ht="14.35" hidden="false" customHeight="false" outlineLevel="0" collapsed="false">
      <c r="A716" s="38" t="s">
        <v>1183</v>
      </c>
      <c r="B716" s="39" t="s">
        <v>1184</v>
      </c>
      <c r="C716" s="17" t="n">
        <v>1977</v>
      </c>
      <c r="D716" s="17" t="n">
        <v>1977</v>
      </c>
      <c r="E716" s="40" t="s">
        <v>50</v>
      </c>
      <c r="F716" s="17" t="n">
        <v>5</v>
      </c>
      <c r="G716" s="17" t="n">
        <v>4</v>
      </c>
      <c r="H716" s="21" t="n">
        <v>3048</v>
      </c>
      <c r="I716" s="21" t="n">
        <v>2710.4</v>
      </c>
      <c r="J716" s="21" t="n">
        <v>2611.2</v>
      </c>
      <c r="K716" s="17" t="n">
        <v>108</v>
      </c>
      <c r="L716" s="21" t="n">
        <f aca="false">'Приложение 2'!C716</f>
        <v>4783326.86</v>
      </c>
      <c r="M716" s="21" t="n">
        <v>0</v>
      </c>
      <c r="N716" s="21" t="n">
        <v>3931239.08</v>
      </c>
      <c r="O716" s="21" t="n">
        <v>0</v>
      </c>
      <c r="P716" s="21" t="n">
        <f aca="false">L716-N716</f>
        <v>852087.78</v>
      </c>
      <c r="Q716" s="21" t="n">
        <v>0</v>
      </c>
      <c r="R716" s="21" t="n">
        <f aca="false">L716/I716</f>
        <v>1764.80477420307</v>
      </c>
      <c r="S716" s="21" t="n">
        <f aca="false">R716</f>
        <v>1764.80477420307</v>
      </c>
      <c r="T716" s="42" t="n">
        <v>42735</v>
      </c>
      <c r="U716" s="77"/>
      <c r="V716" s="77"/>
    </row>
    <row r="717" s="78" customFormat="true" ht="14.35" hidden="false" customHeight="false" outlineLevel="0" collapsed="false">
      <c r="A717" s="38" t="s">
        <v>1185</v>
      </c>
      <c r="B717" s="39" t="s">
        <v>1186</v>
      </c>
      <c r="C717" s="17" t="n">
        <v>1976</v>
      </c>
      <c r="D717" s="17" t="n">
        <v>2007</v>
      </c>
      <c r="E717" s="40" t="s">
        <v>50</v>
      </c>
      <c r="F717" s="17" t="n">
        <v>5</v>
      </c>
      <c r="G717" s="17" t="n">
        <v>4</v>
      </c>
      <c r="H717" s="21" t="n">
        <v>3040.3</v>
      </c>
      <c r="I717" s="21" t="n">
        <v>2711.9</v>
      </c>
      <c r="J717" s="21" t="n">
        <v>2711.9</v>
      </c>
      <c r="K717" s="17" t="n">
        <v>132</v>
      </c>
      <c r="L717" s="21" t="n">
        <f aca="false">'Приложение 2'!C717</f>
        <v>2086038.82</v>
      </c>
      <c r="M717" s="21" t="n">
        <v>0</v>
      </c>
      <c r="N717" s="21" t="n">
        <v>801021.54</v>
      </c>
      <c r="O717" s="21" t="n">
        <v>0</v>
      </c>
      <c r="P717" s="21" t="n">
        <f aca="false">L717-N717</f>
        <v>1285017.28</v>
      </c>
      <c r="Q717" s="21" t="n">
        <v>0</v>
      </c>
      <c r="R717" s="21" t="n">
        <f aca="false">L717/I717</f>
        <v>769.216718905564</v>
      </c>
      <c r="S717" s="21" t="n">
        <f aca="false">R717</f>
        <v>769.216718905564</v>
      </c>
      <c r="T717" s="42" t="n">
        <v>43100</v>
      </c>
      <c r="U717" s="77"/>
      <c r="V717" s="77"/>
    </row>
    <row r="718" s="78" customFormat="true" ht="14.35" hidden="false" customHeight="false" outlineLevel="0" collapsed="false">
      <c r="A718" s="38" t="s">
        <v>1187</v>
      </c>
      <c r="B718" s="39" t="s">
        <v>1188</v>
      </c>
      <c r="C718" s="17" t="n">
        <v>1978</v>
      </c>
      <c r="D718" s="17" t="n">
        <v>2007</v>
      </c>
      <c r="E718" s="40" t="s">
        <v>50</v>
      </c>
      <c r="F718" s="17" t="n">
        <v>5</v>
      </c>
      <c r="G718" s="17" t="n">
        <v>6</v>
      </c>
      <c r="H718" s="21" t="n">
        <v>5306.2</v>
      </c>
      <c r="I718" s="21" t="n">
        <v>4690.7</v>
      </c>
      <c r="J718" s="21" t="n">
        <v>4690.7</v>
      </c>
      <c r="K718" s="17" t="n">
        <v>228</v>
      </c>
      <c r="L718" s="21" t="n">
        <f aca="false">'Приложение 2'!C718</f>
        <v>498563</v>
      </c>
      <c r="M718" s="21" t="n">
        <v>0</v>
      </c>
      <c r="N718" s="21" t="n">
        <v>28025.72</v>
      </c>
      <c r="O718" s="21" t="n">
        <v>0</v>
      </c>
      <c r="P718" s="21" t="n">
        <f aca="false">L718-N718</f>
        <v>470537.28</v>
      </c>
      <c r="Q718" s="21" t="n">
        <v>0</v>
      </c>
      <c r="R718" s="21" t="n">
        <f aca="false">L718/I718</f>
        <v>106.28754770077</v>
      </c>
      <c r="S718" s="21" t="n">
        <f aca="false">R718</f>
        <v>106.28754770077</v>
      </c>
      <c r="T718" s="42" t="n">
        <v>42735</v>
      </c>
      <c r="U718" s="77"/>
      <c r="V718" s="77"/>
    </row>
    <row r="719" s="78" customFormat="true" ht="14.35" hidden="false" customHeight="false" outlineLevel="0" collapsed="false">
      <c r="A719" s="38" t="s">
        <v>1189</v>
      </c>
      <c r="B719" s="39" t="s">
        <v>1190</v>
      </c>
      <c r="C719" s="17" t="n">
        <v>1962</v>
      </c>
      <c r="D719" s="17" t="n">
        <v>2007</v>
      </c>
      <c r="E719" s="40" t="s">
        <v>375</v>
      </c>
      <c r="F719" s="17" t="n">
        <v>5</v>
      </c>
      <c r="G719" s="17" t="n">
        <v>2</v>
      </c>
      <c r="H719" s="21" t="n">
        <v>1630.8</v>
      </c>
      <c r="I719" s="21" t="n">
        <v>1477.8</v>
      </c>
      <c r="J719" s="21" t="n">
        <v>1477.8</v>
      </c>
      <c r="K719" s="17" t="n">
        <v>72</v>
      </c>
      <c r="L719" s="21" t="n">
        <f aca="false">'Приложение 2'!C719</f>
        <v>7002488</v>
      </c>
      <c r="M719" s="21" t="n">
        <v>0</v>
      </c>
      <c r="N719" s="21" t="n">
        <v>1858007.77</v>
      </c>
      <c r="O719" s="21" t="n">
        <v>0</v>
      </c>
      <c r="P719" s="21" t="n">
        <f aca="false">L719-N719</f>
        <v>5144480.23</v>
      </c>
      <c r="Q719" s="21" t="n">
        <v>0</v>
      </c>
      <c r="R719" s="21" t="n">
        <f aca="false">L719/I719</f>
        <v>4738.45445933144</v>
      </c>
      <c r="S719" s="21" t="n">
        <f aca="false">R719</f>
        <v>4738.45445933144</v>
      </c>
      <c r="T719" s="42" t="n">
        <v>42735</v>
      </c>
      <c r="U719" s="77"/>
      <c r="V719" s="77"/>
    </row>
    <row r="720" s="78" customFormat="true" ht="14.35" hidden="false" customHeight="false" outlineLevel="0" collapsed="false">
      <c r="A720" s="38" t="s">
        <v>1191</v>
      </c>
      <c r="B720" s="39" t="s">
        <v>1192</v>
      </c>
      <c r="C720" s="17" t="n">
        <v>1961</v>
      </c>
      <c r="D720" s="17" t="n">
        <v>2007</v>
      </c>
      <c r="E720" s="40" t="s">
        <v>45</v>
      </c>
      <c r="F720" s="17" t="n">
        <v>3</v>
      </c>
      <c r="G720" s="17" t="n">
        <v>3</v>
      </c>
      <c r="H720" s="21" t="n">
        <v>1927</v>
      </c>
      <c r="I720" s="21" t="n">
        <v>1762.3</v>
      </c>
      <c r="J720" s="21" t="n">
        <v>1762.3</v>
      </c>
      <c r="K720" s="17" t="n">
        <v>86</v>
      </c>
      <c r="L720" s="21" t="n">
        <f aca="false">'Приложение 2'!C720</f>
        <v>8653616.37</v>
      </c>
      <c r="M720" s="21" t="n">
        <v>0</v>
      </c>
      <c r="N720" s="21" t="n">
        <v>2714540.14</v>
      </c>
      <c r="O720" s="21" t="n">
        <v>0</v>
      </c>
      <c r="P720" s="21" t="n">
        <f aca="false">L720-N720</f>
        <v>5939076.23</v>
      </c>
      <c r="Q720" s="21" t="n">
        <v>0</v>
      </c>
      <c r="R720" s="21" t="n">
        <f aca="false">L720/I720</f>
        <v>4910.41046927311</v>
      </c>
      <c r="S720" s="21" t="n">
        <f aca="false">R720</f>
        <v>4910.41046927311</v>
      </c>
      <c r="T720" s="42" t="n">
        <v>43100</v>
      </c>
      <c r="U720" s="77"/>
      <c r="V720" s="77"/>
    </row>
    <row r="721" s="78" customFormat="true" ht="14.35" hidden="false" customHeight="false" outlineLevel="0" collapsed="false">
      <c r="A721" s="38" t="s">
        <v>1193</v>
      </c>
      <c r="B721" s="39" t="s">
        <v>1194</v>
      </c>
      <c r="C721" s="17" t="n">
        <v>1961</v>
      </c>
      <c r="D721" s="17" t="n">
        <v>2007</v>
      </c>
      <c r="E721" s="40" t="s">
        <v>45</v>
      </c>
      <c r="F721" s="17" t="n">
        <v>3</v>
      </c>
      <c r="G721" s="17" t="n">
        <v>3</v>
      </c>
      <c r="H721" s="21" t="n">
        <v>1934.7</v>
      </c>
      <c r="I721" s="21" t="n">
        <v>1767</v>
      </c>
      <c r="J721" s="21" t="n">
        <v>1767</v>
      </c>
      <c r="K721" s="17" t="n">
        <v>86</v>
      </c>
      <c r="L721" s="21" t="n">
        <f aca="false">'Приложение 2'!C721</f>
        <v>8681329.93</v>
      </c>
      <c r="M721" s="21" t="n">
        <v>0</v>
      </c>
      <c r="N721" s="21" t="n">
        <v>2714540.14</v>
      </c>
      <c r="O721" s="21" t="n">
        <v>0</v>
      </c>
      <c r="P721" s="21" t="n">
        <f aca="false">L721-N721</f>
        <v>5966789.79</v>
      </c>
      <c r="Q721" s="21" t="n">
        <v>0</v>
      </c>
      <c r="R721" s="21" t="n">
        <f aca="false">L721/I721</f>
        <v>4913.03335031126</v>
      </c>
      <c r="S721" s="21" t="n">
        <f aca="false">R721</f>
        <v>4913.03335031126</v>
      </c>
      <c r="T721" s="42" t="n">
        <v>43100</v>
      </c>
      <c r="U721" s="77"/>
      <c r="V721" s="77"/>
    </row>
    <row r="722" s="78" customFormat="true" ht="14.35" hidden="false" customHeight="false" outlineLevel="0" collapsed="false">
      <c r="A722" s="38" t="s">
        <v>1195</v>
      </c>
      <c r="B722" s="39" t="s">
        <v>1196</v>
      </c>
      <c r="C722" s="17" t="n">
        <v>1958</v>
      </c>
      <c r="D722" s="17" t="n">
        <v>2007</v>
      </c>
      <c r="E722" s="40" t="s">
        <v>45</v>
      </c>
      <c r="F722" s="17" t="n">
        <v>4</v>
      </c>
      <c r="G722" s="17" t="n">
        <v>2</v>
      </c>
      <c r="H722" s="21" t="n">
        <v>1446.4</v>
      </c>
      <c r="I722" s="21" t="n">
        <v>1326.7</v>
      </c>
      <c r="J722" s="21" t="n">
        <v>1326.7</v>
      </c>
      <c r="K722" s="17" t="n">
        <v>65</v>
      </c>
      <c r="L722" s="21" t="n">
        <f aca="false">'Приложение 2'!C722</f>
        <v>5247917</v>
      </c>
      <c r="M722" s="21" t="n">
        <v>0</v>
      </c>
      <c r="N722" s="21" t="n">
        <v>1658496.27</v>
      </c>
      <c r="O722" s="21" t="n">
        <v>0</v>
      </c>
      <c r="P722" s="21" t="n">
        <f aca="false">L722-N722</f>
        <v>3589420.73</v>
      </c>
      <c r="Q722" s="21" t="n">
        <v>0</v>
      </c>
      <c r="R722" s="21" t="n">
        <f aca="false">L722/I722</f>
        <v>3955.61694429788</v>
      </c>
      <c r="S722" s="21" t="n">
        <f aca="false">R722</f>
        <v>3955.61694429788</v>
      </c>
      <c r="T722" s="42" t="n">
        <v>42735</v>
      </c>
      <c r="U722" s="77"/>
      <c r="V722" s="77"/>
    </row>
    <row r="723" s="78" customFormat="true" ht="14.35" hidden="false" customHeight="false" outlineLevel="0" collapsed="false">
      <c r="A723" s="38" t="s">
        <v>1197</v>
      </c>
      <c r="B723" s="39" t="s">
        <v>1198</v>
      </c>
      <c r="C723" s="17" t="n">
        <v>1982</v>
      </c>
      <c r="D723" s="17" t="n">
        <v>2007</v>
      </c>
      <c r="E723" s="40" t="s">
        <v>375</v>
      </c>
      <c r="F723" s="17" t="n">
        <v>5</v>
      </c>
      <c r="G723" s="17" t="n">
        <v>6</v>
      </c>
      <c r="H723" s="21" t="n">
        <v>4891</v>
      </c>
      <c r="I723" s="21" t="n">
        <v>4428.3</v>
      </c>
      <c r="J723" s="21" t="n">
        <v>4428.3</v>
      </c>
      <c r="K723" s="17" t="n">
        <v>216</v>
      </c>
      <c r="L723" s="21" t="n">
        <f aca="false">'Приложение 2'!C723</f>
        <v>4947787.51</v>
      </c>
      <c r="M723" s="21" t="n">
        <v>0</v>
      </c>
      <c r="N723" s="21" t="n">
        <v>1351626.15</v>
      </c>
      <c r="O723" s="21" t="n">
        <v>0</v>
      </c>
      <c r="P723" s="21" t="n">
        <f aca="false">L723-N723</f>
        <v>3596161.36</v>
      </c>
      <c r="Q723" s="21" t="n">
        <v>0</v>
      </c>
      <c r="R723" s="21" t="n">
        <f aca="false">L723/I723</f>
        <v>1117.3108213084</v>
      </c>
      <c r="S723" s="21" t="n">
        <f aca="false">R723</f>
        <v>1117.3108213084</v>
      </c>
      <c r="T723" s="42" t="n">
        <v>42735</v>
      </c>
      <c r="U723" s="77"/>
      <c r="V723" s="77"/>
    </row>
    <row r="724" s="78" customFormat="true" ht="14.35" hidden="false" customHeight="false" outlineLevel="0" collapsed="false">
      <c r="A724" s="38" t="s">
        <v>1199</v>
      </c>
      <c r="B724" s="39" t="s">
        <v>1200</v>
      </c>
      <c r="C724" s="17" t="n">
        <v>1958</v>
      </c>
      <c r="D724" s="17" t="n">
        <v>2007</v>
      </c>
      <c r="E724" s="40" t="s">
        <v>45</v>
      </c>
      <c r="F724" s="17" t="n">
        <v>4</v>
      </c>
      <c r="G724" s="17" t="n">
        <v>2</v>
      </c>
      <c r="H724" s="21" t="n">
        <v>1432.7</v>
      </c>
      <c r="I724" s="21" t="n">
        <v>1295.5</v>
      </c>
      <c r="J724" s="21" t="n">
        <v>1295.5</v>
      </c>
      <c r="K724" s="17" t="n">
        <v>63</v>
      </c>
      <c r="L724" s="21" t="n">
        <f aca="false">'Приложение 2'!C724</f>
        <v>5772998</v>
      </c>
      <c r="M724" s="21" t="n">
        <v>0</v>
      </c>
      <c r="N724" s="21" t="n">
        <v>1658496.27</v>
      </c>
      <c r="O724" s="21" t="n">
        <v>0</v>
      </c>
      <c r="P724" s="21" t="n">
        <f aca="false">L724-N724</f>
        <v>4114501.73</v>
      </c>
      <c r="Q724" s="21" t="n">
        <v>0</v>
      </c>
      <c r="R724" s="21" t="n">
        <f aca="false">L724/I724</f>
        <v>4456.19297568506</v>
      </c>
      <c r="S724" s="21" t="n">
        <f aca="false">R724</f>
        <v>4456.19297568506</v>
      </c>
      <c r="T724" s="42" t="n">
        <v>42735</v>
      </c>
      <c r="U724" s="77"/>
      <c r="V724" s="77"/>
    </row>
    <row r="725" s="78" customFormat="true" ht="14.35" hidden="false" customHeight="false" outlineLevel="0" collapsed="false">
      <c r="A725" s="38" t="s">
        <v>1201</v>
      </c>
      <c r="B725" s="39" t="s">
        <v>1202</v>
      </c>
      <c r="C725" s="17" t="n">
        <v>1975</v>
      </c>
      <c r="D725" s="17" t="n">
        <v>2007</v>
      </c>
      <c r="E725" s="40" t="s">
        <v>375</v>
      </c>
      <c r="F725" s="17" t="n">
        <v>4</v>
      </c>
      <c r="G725" s="17" t="n">
        <v>3</v>
      </c>
      <c r="H725" s="21" t="n">
        <v>2499</v>
      </c>
      <c r="I725" s="21" t="n">
        <v>2258.9</v>
      </c>
      <c r="J725" s="21" t="n">
        <v>2258.9</v>
      </c>
      <c r="K725" s="17" t="n">
        <v>110</v>
      </c>
      <c r="L725" s="21" t="n">
        <f aca="false">'Приложение 2'!C725</f>
        <v>2157279.84</v>
      </c>
      <c r="M725" s="21" t="n">
        <v>0</v>
      </c>
      <c r="N725" s="21" t="n">
        <v>0</v>
      </c>
      <c r="O725" s="21" t="n">
        <v>0</v>
      </c>
      <c r="P725" s="21" t="n">
        <f aca="false">L725-N725</f>
        <v>2157279.84</v>
      </c>
      <c r="Q725" s="21" t="n">
        <v>0</v>
      </c>
      <c r="R725" s="21" t="n">
        <f aca="false">L725/I725</f>
        <v>955.013431316127</v>
      </c>
      <c r="S725" s="21" t="n">
        <f aca="false">R725</f>
        <v>955.013431316127</v>
      </c>
      <c r="T725" s="42" t="n">
        <v>43100</v>
      </c>
      <c r="U725" s="77"/>
      <c r="V725" s="77"/>
    </row>
    <row r="726" s="78" customFormat="true" ht="14.35" hidden="false" customHeight="false" outlineLevel="0" collapsed="false">
      <c r="A726" s="38" t="s">
        <v>1203</v>
      </c>
      <c r="B726" s="39" t="s">
        <v>1204</v>
      </c>
      <c r="C726" s="17" t="n">
        <v>1965</v>
      </c>
      <c r="D726" s="17" t="n">
        <v>2007</v>
      </c>
      <c r="E726" s="40" t="s">
        <v>375</v>
      </c>
      <c r="F726" s="17" t="n">
        <v>4</v>
      </c>
      <c r="G726" s="17" t="n">
        <v>3</v>
      </c>
      <c r="H726" s="21" t="n">
        <v>2454.1</v>
      </c>
      <c r="I726" s="21" t="n">
        <v>2289.1</v>
      </c>
      <c r="J726" s="21" t="n">
        <v>2289.1</v>
      </c>
      <c r="K726" s="17" t="n">
        <v>111</v>
      </c>
      <c r="L726" s="21" t="n">
        <f aca="false">'Приложение 2'!C726</f>
        <v>9542798</v>
      </c>
      <c r="M726" s="21" t="n">
        <v>0</v>
      </c>
      <c r="N726" s="21" t="n">
        <v>3215918.2</v>
      </c>
      <c r="O726" s="21" t="n">
        <v>0</v>
      </c>
      <c r="P726" s="21" t="n">
        <f aca="false">L726-N726</f>
        <v>6326879.8</v>
      </c>
      <c r="Q726" s="21" t="n">
        <v>0</v>
      </c>
      <c r="R726" s="21" t="n">
        <f aca="false">L726/I726</f>
        <v>4168.79909134594</v>
      </c>
      <c r="S726" s="21" t="n">
        <f aca="false">R726</f>
        <v>4168.79909134594</v>
      </c>
      <c r="T726" s="42" t="n">
        <v>42735</v>
      </c>
      <c r="U726" s="77"/>
      <c r="V726" s="77"/>
    </row>
    <row r="727" s="78" customFormat="true" ht="14.35" hidden="false" customHeight="false" outlineLevel="0" collapsed="false">
      <c r="A727" s="38" t="s">
        <v>1205</v>
      </c>
      <c r="B727" s="39" t="s">
        <v>209</v>
      </c>
      <c r="C727" s="17" t="n">
        <v>1964</v>
      </c>
      <c r="D727" s="17" t="n">
        <v>2014</v>
      </c>
      <c r="E727" s="40" t="s">
        <v>375</v>
      </c>
      <c r="F727" s="17" t="n">
        <v>4</v>
      </c>
      <c r="G727" s="17" t="n">
        <v>4</v>
      </c>
      <c r="H727" s="21" t="n">
        <v>2455.8</v>
      </c>
      <c r="I727" s="21" t="n">
        <v>2273.8</v>
      </c>
      <c r="J727" s="21" t="n">
        <v>2233.5</v>
      </c>
      <c r="K727" s="17" t="n">
        <v>109</v>
      </c>
      <c r="L727" s="21" t="n">
        <f aca="false">'Приложение 2'!C727</f>
        <v>2255528</v>
      </c>
      <c r="M727" s="21" t="n">
        <v>0</v>
      </c>
      <c r="N727" s="21" t="n">
        <v>1047102.18</v>
      </c>
      <c r="O727" s="21" t="n">
        <v>0</v>
      </c>
      <c r="P727" s="21" t="n">
        <f aca="false">L727-N727</f>
        <v>1208425.82</v>
      </c>
      <c r="Q727" s="21" t="n">
        <v>0</v>
      </c>
      <c r="R727" s="21" t="n">
        <f aca="false">L727/I727</f>
        <v>991.964112938693</v>
      </c>
      <c r="S727" s="21" t="n">
        <f aca="false">R727</f>
        <v>991.964112938693</v>
      </c>
      <c r="T727" s="42" t="n">
        <v>42735</v>
      </c>
      <c r="U727" s="77"/>
      <c r="V727" s="77"/>
    </row>
    <row r="728" s="78" customFormat="true" ht="14.35" hidden="false" customHeight="false" outlineLevel="0" collapsed="false">
      <c r="A728" s="38" t="s">
        <v>1206</v>
      </c>
      <c r="B728" s="39" t="s">
        <v>1207</v>
      </c>
      <c r="C728" s="17" t="n">
        <v>1970</v>
      </c>
      <c r="D728" s="17" t="n">
        <v>2007</v>
      </c>
      <c r="E728" s="40" t="s">
        <v>50</v>
      </c>
      <c r="F728" s="17" t="n">
        <v>5</v>
      </c>
      <c r="G728" s="17" t="n">
        <v>4</v>
      </c>
      <c r="H728" s="21" t="n">
        <v>2996.5</v>
      </c>
      <c r="I728" s="21" t="n">
        <v>2692.8</v>
      </c>
      <c r="J728" s="21" t="n">
        <v>2692.8</v>
      </c>
      <c r="K728" s="17" t="n">
        <v>131</v>
      </c>
      <c r="L728" s="21" t="n">
        <f aca="false">'Приложение 2'!C728</f>
        <v>2871420.5</v>
      </c>
      <c r="M728" s="21" t="n">
        <v>0</v>
      </c>
      <c r="N728" s="21" t="n">
        <v>618546.68</v>
      </c>
      <c r="O728" s="21" t="n">
        <v>0</v>
      </c>
      <c r="P728" s="21" t="n">
        <f aca="false">L728-N728</f>
        <v>2252873.82</v>
      </c>
      <c r="Q728" s="21" t="n">
        <v>0</v>
      </c>
      <c r="R728" s="21" t="n">
        <f aca="false">L728/I728</f>
        <v>1066.33262774807</v>
      </c>
      <c r="S728" s="21" t="n">
        <f aca="false">R728</f>
        <v>1066.33262774807</v>
      </c>
      <c r="T728" s="42" t="n">
        <v>42735</v>
      </c>
      <c r="U728" s="77"/>
      <c r="V728" s="77"/>
    </row>
    <row r="729" s="78" customFormat="true" ht="14.35" hidden="false" customHeight="false" outlineLevel="0" collapsed="false">
      <c r="A729" s="38" t="s">
        <v>1208</v>
      </c>
      <c r="B729" s="39" t="s">
        <v>1209</v>
      </c>
      <c r="C729" s="17" t="n">
        <v>1974</v>
      </c>
      <c r="D729" s="17" t="n">
        <v>1974</v>
      </c>
      <c r="E729" s="40" t="s">
        <v>45</v>
      </c>
      <c r="F729" s="17" t="n">
        <v>5</v>
      </c>
      <c r="G729" s="17" t="n">
        <v>4</v>
      </c>
      <c r="H729" s="21" t="n">
        <v>2275.9</v>
      </c>
      <c r="I729" s="21" t="n">
        <v>2275.9</v>
      </c>
      <c r="J729" s="21" t="n">
        <v>2275.9</v>
      </c>
      <c r="K729" s="17" t="n">
        <v>120</v>
      </c>
      <c r="L729" s="21" t="n">
        <f aca="false">'Приложение 2'!C729</f>
        <v>5035758</v>
      </c>
      <c r="M729" s="21" t="n">
        <v>0</v>
      </c>
      <c r="N729" s="21" t="n">
        <v>4172885.7</v>
      </c>
      <c r="O729" s="21" t="n">
        <v>0</v>
      </c>
      <c r="P729" s="21" t="n">
        <f aca="false">L729-N729</f>
        <v>862872.3</v>
      </c>
      <c r="Q729" s="21" t="n">
        <v>0</v>
      </c>
      <c r="R729" s="21" t="n">
        <f aca="false">L729/I729</f>
        <v>2212.64466804341</v>
      </c>
      <c r="S729" s="21" t="n">
        <f aca="false">R729</f>
        <v>2212.64466804341</v>
      </c>
      <c r="T729" s="42" t="n">
        <v>42735</v>
      </c>
      <c r="U729" s="77"/>
      <c r="V729" s="77"/>
    </row>
    <row r="730" s="78" customFormat="true" ht="14.35" hidden="false" customHeight="false" outlineLevel="0" collapsed="false">
      <c r="A730" s="38" t="s">
        <v>1210</v>
      </c>
      <c r="B730" s="39" t="s">
        <v>568</v>
      </c>
      <c r="C730" s="17" t="n">
        <v>1959</v>
      </c>
      <c r="D730" s="17" t="n">
        <v>1959</v>
      </c>
      <c r="E730" s="40" t="s">
        <v>45</v>
      </c>
      <c r="F730" s="17" t="n">
        <v>3</v>
      </c>
      <c r="G730" s="17" t="n">
        <v>1</v>
      </c>
      <c r="H730" s="21" t="n">
        <v>712</v>
      </c>
      <c r="I730" s="21" t="n">
        <v>598.5</v>
      </c>
      <c r="J730" s="21" t="n">
        <v>598.5</v>
      </c>
      <c r="K730" s="17" t="n">
        <v>29</v>
      </c>
      <c r="L730" s="21" t="n">
        <f aca="false">'Приложение 2'!C730</f>
        <v>173606</v>
      </c>
      <c r="M730" s="21" t="n">
        <v>0</v>
      </c>
      <c r="N730" s="21" t="n">
        <v>14902.65</v>
      </c>
      <c r="O730" s="21" t="n">
        <v>0</v>
      </c>
      <c r="P730" s="21" t="n">
        <f aca="false">L730-N730</f>
        <v>158703.35</v>
      </c>
      <c r="Q730" s="21" t="n">
        <v>0</v>
      </c>
      <c r="R730" s="21" t="n">
        <f aca="false">L730/I730</f>
        <v>290.06850459482</v>
      </c>
      <c r="S730" s="21" t="n">
        <f aca="false">R730</f>
        <v>290.06850459482</v>
      </c>
      <c r="T730" s="42" t="n">
        <v>42735</v>
      </c>
      <c r="U730" s="77"/>
      <c r="V730" s="77"/>
    </row>
    <row r="731" s="78" customFormat="true" ht="14.35" hidden="false" customHeight="false" outlineLevel="0" collapsed="false">
      <c r="A731" s="38" t="s">
        <v>1211</v>
      </c>
      <c r="B731" s="39" t="s">
        <v>1212</v>
      </c>
      <c r="C731" s="17" t="n">
        <v>1958</v>
      </c>
      <c r="D731" s="17" t="n">
        <v>1958</v>
      </c>
      <c r="E731" s="40" t="s">
        <v>45</v>
      </c>
      <c r="F731" s="17" t="n">
        <v>3</v>
      </c>
      <c r="G731" s="17" t="n">
        <v>2</v>
      </c>
      <c r="H731" s="21" t="n">
        <v>1001.9</v>
      </c>
      <c r="I731" s="21" t="n">
        <v>1001.9</v>
      </c>
      <c r="J731" s="21" t="n">
        <v>1001.9</v>
      </c>
      <c r="K731" s="17" t="n">
        <v>49</v>
      </c>
      <c r="L731" s="21" t="n">
        <f aca="false">'Приложение 2'!C731</f>
        <v>4699799</v>
      </c>
      <c r="M731" s="21" t="n">
        <v>0</v>
      </c>
      <c r="N731" s="21" t="n">
        <v>941116.59</v>
      </c>
      <c r="O731" s="21" t="n">
        <v>0</v>
      </c>
      <c r="P731" s="21" t="n">
        <f aca="false">L731-N731</f>
        <v>3758682.41</v>
      </c>
      <c r="Q731" s="21" t="n">
        <v>0</v>
      </c>
      <c r="R731" s="21" t="n">
        <f aca="false">L731/I731</f>
        <v>4690.8863159996</v>
      </c>
      <c r="S731" s="21" t="n">
        <f aca="false">R731</f>
        <v>4690.8863159996</v>
      </c>
      <c r="T731" s="42" t="n">
        <v>42735</v>
      </c>
      <c r="U731" s="77"/>
      <c r="V731" s="77"/>
    </row>
    <row r="732" s="78" customFormat="true" ht="14.35" hidden="false" customHeight="false" outlineLevel="0" collapsed="false">
      <c r="A732" s="38" t="s">
        <v>1213</v>
      </c>
      <c r="B732" s="39" t="s">
        <v>570</v>
      </c>
      <c r="C732" s="17" t="n">
        <v>1962</v>
      </c>
      <c r="D732" s="17" t="n">
        <v>1962</v>
      </c>
      <c r="E732" s="40" t="s">
        <v>375</v>
      </c>
      <c r="F732" s="17" t="n">
        <v>4</v>
      </c>
      <c r="G732" s="17" t="n">
        <v>2</v>
      </c>
      <c r="H732" s="21" t="n">
        <v>1588.9</v>
      </c>
      <c r="I732" s="21" t="n">
        <v>1480.8</v>
      </c>
      <c r="J732" s="21" t="n">
        <v>1480.8</v>
      </c>
      <c r="K732" s="17" t="n">
        <v>72</v>
      </c>
      <c r="L732" s="21" t="n">
        <f aca="false">'Приложение 2'!C732</f>
        <v>4334527</v>
      </c>
      <c r="M732" s="21" t="n">
        <v>0</v>
      </c>
      <c r="N732" s="21" t="n">
        <v>3186424.35</v>
      </c>
      <c r="O732" s="21" t="n">
        <v>0</v>
      </c>
      <c r="P732" s="21" t="n">
        <f aca="false">L732-N732</f>
        <v>1148102.65</v>
      </c>
      <c r="Q732" s="21" t="n">
        <v>0</v>
      </c>
      <c r="R732" s="21" t="n">
        <f aca="false">L732/I732</f>
        <v>2927.15221501891</v>
      </c>
      <c r="S732" s="21" t="n">
        <f aca="false">R732</f>
        <v>2927.15221501891</v>
      </c>
      <c r="T732" s="42" t="n">
        <v>42735</v>
      </c>
      <c r="U732" s="77"/>
      <c r="V732" s="77"/>
    </row>
    <row r="733" s="78" customFormat="true" ht="14.35" hidden="false" customHeight="false" outlineLevel="0" collapsed="false">
      <c r="A733" s="38" t="s">
        <v>1214</v>
      </c>
      <c r="B733" s="39" t="s">
        <v>572</v>
      </c>
      <c r="C733" s="17" t="n">
        <v>1962</v>
      </c>
      <c r="D733" s="17" t="n">
        <v>2007</v>
      </c>
      <c r="E733" s="40" t="s">
        <v>375</v>
      </c>
      <c r="F733" s="17" t="n">
        <v>4</v>
      </c>
      <c r="G733" s="17" t="n">
        <v>2</v>
      </c>
      <c r="H733" s="21" t="n">
        <v>1565.3</v>
      </c>
      <c r="I733" s="21" t="n">
        <v>1456.7</v>
      </c>
      <c r="J733" s="21" t="n">
        <v>1456.7</v>
      </c>
      <c r="K733" s="17" t="n">
        <v>71</v>
      </c>
      <c r="L733" s="21" t="n">
        <f aca="false">'Приложение 2'!C733</f>
        <v>6255953</v>
      </c>
      <c r="M733" s="21" t="n">
        <v>0</v>
      </c>
      <c r="N733" s="21" t="n">
        <v>3069335.73</v>
      </c>
      <c r="O733" s="21" t="n">
        <v>0</v>
      </c>
      <c r="P733" s="21" t="n">
        <f aca="false">L733-N733</f>
        <v>3186617.27</v>
      </c>
      <c r="Q733" s="21" t="n">
        <v>0</v>
      </c>
      <c r="R733" s="21" t="n">
        <f aca="false">L733/I733</f>
        <v>4294.60630191529</v>
      </c>
      <c r="S733" s="21" t="n">
        <f aca="false">R733</f>
        <v>4294.60630191529</v>
      </c>
      <c r="T733" s="42" t="n">
        <v>42735</v>
      </c>
      <c r="U733" s="77"/>
      <c r="V733" s="77"/>
    </row>
    <row r="734" s="78" customFormat="true" ht="14.35" hidden="false" customHeight="false" outlineLevel="0" collapsed="false">
      <c r="A734" s="38" t="s">
        <v>1215</v>
      </c>
      <c r="B734" s="39" t="s">
        <v>1216</v>
      </c>
      <c r="C734" s="17" t="n">
        <v>1959</v>
      </c>
      <c r="D734" s="17" t="n">
        <v>2007</v>
      </c>
      <c r="E734" s="40" t="s">
        <v>45</v>
      </c>
      <c r="F734" s="17" t="n">
        <v>4</v>
      </c>
      <c r="G734" s="17" t="n">
        <v>2</v>
      </c>
      <c r="H734" s="21" t="n">
        <v>1295</v>
      </c>
      <c r="I734" s="21" t="n">
        <v>1167.1</v>
      </c>
      <c r="J734" s="21" t="n">
        <v>1167.1</v>
      </c>
      <c r="K734" s="17" t="n">
        <v>57</v>
      </c>
      <c r="L734" s="21" t="n">
        <f aca="false">'Приложение 2'!C734</f>
        <v>4942403</v>
      </c>
      <c r="M734" s="21" t="n">
        <v>0</v>
      </c>
      <c r="N734" s="21" t="n">
        <v>1673374.75</v>
      </c>
      <c r="O734" s="21" t="n">
        <v>0</v>
      </c>
      <c r="P734" s="21" t="n">
        <f aca="false">L734-N734</f>
        <v>3269028.25</v>
      </c>
      <c r="Q734" s="21" t="n">
        <v>0</v>
      </c>
      <c r="R734" s="21" t="n">
        <f aca="false">L734/I734</f>
        <v>4234.77251306658</v>
      </c>
      <c r="S734" s="21" t="n">
        <f aca="false">R734</f>
        <v>4234.77251306658</v>
      </c>
      <c r="T734" s="42" t="n">
        <v>42735</v>
      </c>
      <c r="U734" s="77"/>
      <c r="V734" s="77"/>
    </row>
    <row r="735" s="78" customFormat="true" ht="14.35" hidden="false" customHeight="false" outlineLevel="0" collapsed="false">
      <c r="A735" s="38" t="s">
        <v>1217</v>
      </c>
      <c r="B735" s="39" t="s">
        <v>574</v>
      </c>
      <c r="C735" s="17" t="n">
        <v>1961</v>
      </c>
      <c r="D735" s="17" t="n">
        <v>2007</v>
      </c>
      <c r="E735" s="40" t="s">
        <v>375</v>
      </c>
      <c r="F735" s="17" t="n">
        <v>4</v>
      </c>
      <c r="G735" s="17" t="n">
        <v>2</v>
      </c>
      <c r="H735" s="21" t="n">
        <v>1589.4</v>
      </c>
      <c r="I735" s="21" t="n">
        <v>1488.8</v>
      </c>
      <c r="J735" s="21" t="n">
        <v>1488.8</v>
      </c>
      <c r="K735" s="17" t="n">
        <v>73</v>
      </c>
      <c r="L735" s="21" t="n">
        <f aca="false">'Приложение 2'!C735</f>
        <v>4668833</v>
      </c>
      <c r="M735" s="21" t="n">
        <v>0</v>
      </c>
      <c r="N735" s="21" t="n">
        <v>1152749.55</v>
      </c>
      <c r="O735" s="21" t="n">
        <v>0</v>
      </c>
      <c r="P735" s="21" t="n">
        <f aca="false">L735-N735</f>
        <v>3516083.45</v>
      </c>
      <c r="Q735" s="21" t="n">
        <v>0</v>
      </c>
      <c r="R735" s="21" t="n">
        <f aca="false">L735/I735</f>
        <v>3135.97058033315</v>
      </c>
      <c r="S735" s="21" t="n">
        <f aca="false">R735</f>
        <v>3135.97058033315</v>
      </c>
      <c r="T735" s="42" t="n">
        <v>42735</v>
      </c>
      <c r="U735" s="77"/>
      <c r="V735" s="77"/>
    </row>
    <row r="736" s="78" customFormat="true" ht="14.35" hidden="false" customHeight="false" outlineLevel="0" collapsed="false">
      <c r="A736" s="38" t="s">
        <v>1218</v>
      </c>
      <c r="B736" s="39" t="s">
        <v>1219</v>
      </c>
      <c r="C736" s="17" t="n">
        <v>1965</v>
      </c>
      <c r="D736" s="17" t="n">
        <v>2007</v>
      </c>
      <c r="E736" s="40" t="s">
        <v>375</v>
      </c>
      <c r="F736" s="17" t="n">
        <v>4</v>
      </c>
      <c r="G736" s="17" t="n">
        <v>4</v>
      </c>
      <c r="H736" s="21" t="n">
        <v>2846.5</v>
      </c>
      <c r="I736" s="21" t="n">
        <v>2628.5</v>
      </c>
      <c r="J736" s="21" t="n">
        <v>2405</v>
      </c>
      <c r="K736" s="17" t="n">
        <v>117</v>
      </c>
      <c r="L736" s="21" t="n">
        <f aca="false">'Приложение 2'!C736</f>
        <v>13452974</v>
      </c>
      <c r="M736" s="21" t="n">
        <v>0</v>
      </c>
      <c r="N736" s="21" t="n">
        <v>5024951.1</v>
      </c>
      <c r="O736" s="21" t="n">
        <v>0</v>
      </c>
      <c r="P736" s="21" t="n">
        <f aca="false">L736-N736</f>
        <v>8428022.9</v>
      </c>
      <c r="Q736" s="21" t="n">
        <v>0</v>
      </c>
      <c r="R736" s="21" t="n">
        <f aca="false">L736/I736</f>
        <v>5118.11831843257</v>
      </c>
      <c r="S736" s="21" t="n">
        <f aca="false">R736</f>
        <v>5118.11831843257</v>
      </c>
      <c r="T736" s="42" t="n">
        <v>42735</v>
      </c>
      <c r="U736" s="77"/>
      <c r="V736" s="77"/>
    </row>
    <row r="737" s="78" customFormat="true" ht="14.35" hidden="false" customHeight="false" outlineLevel="0" collapsed="false">
      <c r="A737" s="38" t="s">
        <v>1220</v>
      </c>
      <c r="B737" s="39" t="s">
        <v>1221</v>
      </c>
      <c r="C737" s="17" t="n">
        <v>1975</v>
      </c>
      <c r="D737" s="17" t="n">
        <v>2007</v>
      </c>
      <c r="E737" s="40" t="s">
        <v>50</v>
      </c>
      <c r="F737" s="17" t="n">
        <v>5</v>
      </c>
      <c r="G737" s="17" t="n">
        <v>8</v>
      </c>
      <c r="H737" s="21" t="n">
        <v>6422.6</v>
      </c>
      <c r="I737" s="21" t="n">
        <v>5794.8</v>
      </c>
      <c r="J737" s="21" t="n">
        <v>5794.8</v>
      </c>
      <c r="K737" s="17" t="n">
        <v>282</v>
      </c>
      <c r="L737" s="21" t="n">
        <f aca="false">'Приложение 2'!C737</f>
        <v>517885</v>
      </c>
      <c r="M737" s="21" t="n">
        <v>0</v>
      </c>
      <c r="N737" s="21" t="n">
        <v>29112.96</v>
      </c>
      <c r="O737" s="21" t="n">
        <v>0</v>
      </c>
      <c r="P737" s="21" t="n">
        <f aca="false">L737-N737</f>
        <v>488772.04</v>
      </c>
      <c r="Q737" s="21" t="n">
        <v>0</v>
      </c>
      <c r="R737" s="21" t="n">
        <f aca="false">L737/I737</f>
        <v>89.3706426451301</v>
      </c>
      <c r="S737" s="21" t="n">
        <f aca="false">R737</f>
        <v>89.3706426451301</v>
      </c>
      <c r="T737" s="42" t="n">
        <v>42735</v>
      </c>
      <c r="U737" s="77"/>
      <c r="V737" s="77"/>
    </row>
    <row r="738" s="78" customFormat="true" ht="14.35" hidden="false" customHeight="false" outlineLevel="0" collapsed="false">
      <c r="A738" s="38" t="s">
        <v>1222</v>
      </c>
      <c r="B738" s="39" t="s">
        <v>580</v>
      </c>
      <c r="C738" s="17" t="n">
        <v>1979</v>
      </c>
      <c r="D738" s="17" t="n">
        <v>2007</v>
      </c>
      <c r="E738" s="40" t="s">
        <v>50</v>
      </c>
      <c r="F738" s="17" t="n">
        <v>5</v>
      </c>
      <c r="G738" s="17" t="n">
        <v>6</v>
      </c>
      <c r="H738" s="21" t="n">
        <v>4807</v>
      </c>
      <c r="I738" s="21" t="n">
        <v>4358.5</v>
      </c>
      <c r="J738" s="21" t="n">
        <v>4358.5</v>
      </c>
      <c r="K738" s="17" t="n">
        <v>212</v>
      </c>
      <c r="L738" s="21" t="n">
        <f aca="false">'Приложение 2'!C738</f>
        <v>6161033</v>
      </c>
      <c r="M738" s="21" t="n">
        <v>0</v>
      </c>
      <c r="N738" s="21" t="n">
        <v>3966633.02</v>
      </c>
      <c r="O738" s="21" t="n">
        <v>0</v>
      </c>
      <c r="P738" s="21" t="n">
        <f aca="false">L738-N738</f>
        <v>2194399.98</v>
      </c>
      <c r="Q738" s="21" t="n">
        <v>0</v>
      </c>
      <c r="R738" s="21" t="n">
        <f aca="false">L738/I738</f>
        <v>1413.5672823219</v>
      </c>
      <c r="S738" s="21" t="n">
        <f aca="false">R738</f>
        <v>1413.5672823219</v>
      </c>
      <c r="T738" s="42" t="n">
        <v>42735</v>
      </c>
      <c r="U738" s="77"/>
      <c r="V738" s="77"/>
    </row>
    <row r="739" s="78" customFormat="true" ht="14.35" hidden="false" customHeight="false" outlineLevel="0" collapsed="false">
      <c r="A739" s="38" t="s">
        <v>1223</v>
      </c>
      <c r="B739" s="39" t="s">
        <v>1224</v>
      </c>
      <c r="C739" s="17" t="n">
        <v>1978</v>
      </c>
      <c r="D739" s="17" t="n">
        <v>2007</v>
      </c>
      <c r="E739" s="40" t="s">
        <v>375</v>
      </c>
      <c r="F739" s="17" t="n">
        <v>4</v>
      </c>
      <c r="G739" s="17" t="n">
        <v>5</v>
      </c>
      <c r="H739" s="21" t="n">
        <v>4406.6</v>
      </c>
      <c r="I739" s="21" t="n">
        <v>3992.7</v>
      </c>
      <c r="J739" s="21" t="n">
        <v>3951.4</v>
      </c>
      <c r="K739" s="17" t="n">
        <v>192</v>
      </c>
      <c r="L739" s="21" t="n">
        <f aca="false">'Приложение 2'!C739</f>
        <v>5359268</v>
      </c>
      <c r="M739" s="21" t="n">
        <v>0</v>
      </c>
      <c r="N739" s="21" t="n">
        <v>4601998.39</v>
      </c>
      <c r="O739" s="21" t="n">
        <v>0</v>
      </c>
      <c r="P739" s="21" t="n">
        <f aca="false">L739-N739</f>
        <v>757269.61</v>
      </c>
      <c r="Q739" s="21" t="n">
        <v>0</v>
      </c>
      <c r="R739" s="21" t="n">
        <f aca="false">L739/I739</f>
        <v>1342.26663661182</v>
      </c>
      <c r="S739" s="21" t="n">
        <f aca="false">R739</f>
        <v>1342.26663661182</v>
      </c>
      <c r="T739" s="42" t="n">
        <v>42735</v>
      </c>
      <c r="U739" s="77"/>
      <c r="V739" s="77"/>
    </row>
    <row r="740" s="78" customFormat="true" ht="14.35" hidden="false" customHeight="false" outlineLevel="0" collapsed="false">
      <c r="A740" s="38" t="s">
        <v>1225</v>
      </c>
      <c r="B740" s="39" t="s">
        <v>1226</v>
      </c>
      <c r="C740" s="17" t="n">
        <v>1983</v>
      </c>
      <c r="D740" s="17" t="n">
        <v>2007</v>
      </c>
      <c r="E740" s="40" t="s">
        <v>50</v>
      </c>
      <c r="F740" s="17" t="n">
        <v>5</v>
      </c>
      <c r="G740" s="17" t="n">
        <v>6</v>
      </c>
      <c r="H740" s="21" t="n">
        <v>4771</v>
      </c>
      <c r="I740" s="21" t="n">
        <v>4256.6</v>
      </c>
      <c r="J740" s="21" t="n">
        <v>4256.6</v>
      </c>
      <c r="K740" s="17" t="n">
        <v>207</v>
      </c>
      <c r="L740" s="21" t="n">
        <f aca="false">'Приложение 2'!C740</f>
        <v>559196.83</v>
      </c>
      <c r="M740" s="21" t="n">
        <v>0</v>
      </c>
      <c r="N740" s="21" t="n">
        <v>16389.85</v>
      </c>
      <c r="O740" s="21" t="n">
        <v>0</v>
      </c>
      <c r="P740" s="21" t="n">
        <f aca="false">L740-N740</f>
        <v>542806.98</v>
      </c>
      <c r="Q740" s="21" t="n">
        <v>0</v>
      </c>
      <c r="R740" s="21" t="n">
        <f aca="false">L740/I740</f>
        <v>131.371712164638</v>
      </c>
      <c r="S740" s="21" t="n">
        <f aca="false">R740</f>
        <v>131.371712164638</v>
      </c>
      <c r="T740" s="42" t="n">
        <v>42735</v>
      </c>
      <c r="U740" s="77"/>
      <c r="V740" s="77"/>
    </row>
    <row r="741" s="78" customFormat="true" ht="14.35" hidden="false" customHeight="false" outlineLevel="0" collapsed="false">
      <c r="A741" s="38" t="s">
        <v>1227</v>
      </c>
      <c r="B741" s="39" t="s">
        <v>582</v>
      </c>
      <c r="C741" s="17" t="n">
        <v>1980</v>
      </c>
      <c r="D741" s="17" t="n">
        <v>2007</v>
      </c>
      <c r="E741" s="40" t="s">
        <v>45</v>
      </c>
      <c r="F741" s="17" t="n">
        <v>4</v>
      </c>
      <c r="G741" s="17" t="n">
        <v>5</v>
      </c>
      <c r="H741" s="21" t="n">
        <v>4293.9</v>
      </c>
      <c r="I741" s="21" t="n">
        <v>3927.1</v>
      </c>
      <c r="J741" s="21" t="n">
        <v>3927.1</v>
      </c>
      <c r="K741" s="17" t="n">
        <v>191</v>
      </c>
      <c r="L741" s="21" t="n">
        <f aca="false">'Приложение 2'!C741</f>
        <v>299054.44</v>
      </c>
      <c r="M741" s="21" t="n">
        <v>0</v>
      </c>
      <c r="N741" s="21" t="n">
        <v>94341.82</v>
      </c>
      <c r="O741" s="21" t="n">
        <v>0</v>
      </c>
      <c r="P741" s="21" t="n">
        <f aca="false">L741-N741</f>
        <v>204712.62</v>
      </c>
      <c r="Q741" s="21" t="n">
        <v>0</v>
      </c>
      <c r="R741" s="21" t="n">
        <f aca="false">L741/I741</f>
        <v>76.1514705507881</v>
      </c>
      <c r="S741" s="21" t="n">
        <f aca="false">R741</f>
        <v>76.1514705507881</v>
      </c>
      <c r="T741" s="42" t="n">
        <v>42735</v>
      </c>
      <c r="U741" s="77"/>
      <c r="V741" s="77"/>
    </row>
    <row r="742" s="78" customFormat="true" ht="14.35" hidden="false" customHeight="false" outlineLevel="0" collapsed="false">
      <c r="A742" s="38" t="s">
        <v>1228</v>
      </c>
      <c r="B742" s="39" t="s">
        <v>1229</v>
      </c>
      <c r="C742" s="17" t="n">
        <v>1987</v>
      </c>
      <c r="D742" s="17" t="n">
        <v>2007</v>
      </c>
      <c r="E742" s="40" t="s">
        <v>375</v>
      </c>
      <c r="F742" s="17" t="n">
        <v>5</v>
      </c>
      <c r="G742" s="17" t="n">
        <v>5</v>
      </c>
      <c r="H742" s="21" t="n">
        <v>5674.4</v>
      </c>
      <c r="I742" s="21" t="n">
        <v>5120.1</v>
      </c>
      <c r="J742" s="21" t="n">
        <v>5120.1</v>
      </c>
      <c r="K742" s="17" t="n">
        <v>249</v>
      </c>
      <c r="L742" s="21" t="n">
        <f aca="false">'Приложение 2'!C742</f>
        <v>5724051</v>
      </c>
      <c r="M742" s="21" t="n">
        <v>0</v>
      </c>
      <c r="N742" s="21" t="n">
        <v>2264517.1</v>
      </c>
      <c r="O742" s="21" t="n">
        <v>0</v>
      </c>
      <c r="P742" s="21" t="n">
        <f aca="false">L742-N742</f>
        <v>3459533.9</v>
      </c>
      <c r="Q742" s="21" t="n">
        <v>0</v>
      </c>
      <c r="R742" s="21" t="n">
        <f aca="false">L742/I742</f>
        <v>1117.95687584227</v>
      </c>
      <c r="S742" s="21" t="n">
        <f aca="false">R742</f>
        <v>1117.95687584227</v>
      </c>
      <c r="T742" s="42" t="n">
        <v>42735</v>
      </c>
      <c r="U742" s="77"/>
      <c r="V742" s="77"/>
    </row>
    <row r="743" s="78" customFormat="true" ht="14.35" hidden="false" customHeight="false" outlineLevel="0" collapsed="false">
      <c r="A743" s="38" t="s">
        <v>1230</v>
      </c>
      <c r="B743" s="39" t="s">
        <v>1231</v>
      </c>
      <c r="C743" s="17" t="n">
        <v>1993</v>
      </c>
      <c r="D743" s="17" t="n">
        <v>2007</v>
      </c>
      <c r="E743" s="40" t="s">
        <v>50</v>
      </c>
      <c r="F743" s="17" t="n">
        <v>5</v>
      </c>
      <c r="G743" s="17" t="n">
        <v>4</v>
      </c>
      <c r="H743" s="21" t="n">
        <v>3375</v>
      </c>
      <c r="I743" s="21" t="n">
        <v>2972.2</v>
      </c>
      <c r="J743" s="21" t="n">
        <v>2972.2</v>
      </c>
      <c r="K743" s="17" t="n">
        <v>145</v>
      </c>
      <c r="L743" s="21" t="n">
        <f aca="false">'Приложение 2'!C743</f>
        <v>2549186</v>
      </c>
      <c r="M743" s="21" t="n">
        <v>0</v>
      </c>
      <c r="N743" s="21" t="n">
        <v>445973.05</v>
      </c>
      <c r="O743" s="21" t="n">
        <v>0</v>
      </c>
      <c r="P743" s="21" t="n">
        <f aca="false">L743-N743</f>
        <v>2103212.95</v>
      </c>
      <c r="Q743" s="21" t="n">
        <v>0</v>
      </c>
      <c r="R743" s="21" t="n">
        <f aca="false">L743/I743</f>
        <v>857.676468609111</v>
      </c>
      <c r="S743" s="21" t="n">
        <f aca="false">R743</f>
        <v>857.676468609111</v>
      </c>
      <c r="T743" s="42" t="n">
        <v>42735</v>
      </c>
      <c r="U743" s="77"/>
      <c r="V743" s="77"/>
    </row>
    <row r="744" s="78" customFormat="true" ht="14.35" hidden="false" customHeight="false" outlineLevel="0" collapsed="false">
      <c r="A744" s="38" t="s">
        <v>1232</v>
      </c>
      <c r="B744" s="39" t="s">
        <v>1233</v>
      </c>
      <c r="C744" s="17" t="n">
        <v>1960</v>
      </c>
      <c r="D744" s="17" t="n">
        <v>1960</v>
      </c>
      <c r="E744" s="40" t="s">
        <v>45</v>
      </c>
      <c r="F744" s="17" t="n">
        <v>3</v>
      </c>
      <c r="G744" s="17" t="n">
        <v>1</v>
      </c>
      <c r="H744" s="21" t="n">
        <v>449.1</v>
      </c>
      <c r="I744" s="21" t="n">
        <v>409</v>
      </c>
      <c r="J744" s="21" t="n">
        <v>409</v>
      </c>
      <c r="K744" s="17" t="n">
        <v>20</v>
      </c>
      <c r="L744" s="21" t="n">
        <f aca="false">'Приложение 2'!C744</f>
        <v>690531.98</v>
      </c>
      <c r="M744" s="21" t="n">
        <v>0</v>
      </c>
      <c r="N744" s="21" t="n">
        <v>363307.44</v>
      </c>
      <c r="O744" s="21" t="n">
        <v>0</v>
      </c>
      <c r="P744" s="21" t="n">
        <f aca="false">L744-N744</f>
        <v>327224.54</v>
      </c>
      <c r="Q744" s="21" t="n">
        <v>0</v>
      </c>
      <c r="R744" s="21" t="n">
        <f aca="false">L744/I744</f>
        <v>1688.34224938875</v>
      </c>
      <c r="S744" s="21" t="n">
        <f aca="false">R744</f>
        <v>1688.34224938875</v>
      </c>
      <c r="T744" s="42" t="n">
        <v>42735</v>
      </c>
      <c r="U744" s="77"/>
      <c r="V744" s="77"/>
    </row>
    <row r="745" s="78" customFormat="true" ht="14.35" hidden="false" customHeight="false" outlineLevel="0" collapsed="false">
      <c r="A745" s="38" t="s">
        <v>1234</v>
      </c>
      <c r="B745" s="39" t="s">
        <v>1235</v>
      </c>
      <c r="C745" s="17" t="n">
        <v>1958</v>
      </c>
      <c r="D745" s="17" t="n">
        <v>2007</v>
      </c>
      <c r="E745" s="40" t="s">
        <v>45</v>
      </c>
      <c r="F745" s="17" t="n">
        <v>4</v>
      </c>
      <c r="G745" s="17" t="n">
        <v>2</v>
      </c>
      <c r="H745" s="21" t="n">
        <v>1372.2</v>
      </c>
      <c r="I745" s="21" t="n">
        <v>1200.3</v>
      </c>
      <c r="J745" s="21" t="n">
        <v>1200.3</v>
      </c>
      <c r="K745" s="17" t="n">
        <v>58</v>
      </c>
      <c r="L745" s="21" t="n">
        <f aca="false">'Приложение 2'!C745</f>
        <v>465144</v>
      </c>
      <c r="M745" s="21" t="n">
        <v>0</v>
      </c>
      <c r="N745" s="21" t="n">
        <v>26146.5</v>
      </c>
      <c r="O745" s="21" t="n">
        <v>0</v>
      </c>
      <c r="P745" s="21" t="n">
        <f aca="false">L745-N745</f>
        <v>438997.5</v>
      </c>
      <c r="Q745" s="21" t="n">
        <v>0</v>
      </c>
      <c r="R745" s="21" t="n">
        <f aca="false">L745/I745</f>
        <v>387.523119220195</v>
      </c>
      <c r="S745" s="21" t="n">
        <f aca="false">R745</f>
        <v>387.523119220195</v>
      </c>
      <c r="T745" s="42" t="n">
        <v>42735</v>
      </c>
      <c r="U745" s="77"/>
      <c r="V745" s="77"/>
    </row>
    <row r="746" s="78" customFormat="true" ht="14.35" hidden="false" customHeight="false" outlineLevel="0" collapsed="false">
      <c r="A746" s="38" t="s">
        <v>1236</v>
      </c>
      <c r="B746" s="39" t="s">
        <v>1237</v>
      </c>
      <c r="C746" s="17" t="n">
        <v>1967</v>
      </c>
      <c r="D746" s="17" t="n">
        <v>2007</v>
      </c>
      <c r="E746" s="40" t="s">
        <v>45</v>
      </c>
      <c r="F746" s="17" t="n">
        <v>4</v>
      </c>
      <c r="G746" s="17" t="n">
        <v>4</v>
      </c>
      <c r="H746" s="21" t="n">
        <v>2711.7</v>
      </c>
      <c r="I746" s="21" t="n">
        <v>2515.7</v>
      </c>
      <c r="J746" s="21" t="n">
        <v>2515.7</v>
      </c>
      <c r="K746" s="17" t="n">
        <v>123</v>
      </c>
      <c r="L746" s="21" t="n">
        <f aca="false">'Приложение 2'!C746</f>
        <v>372847.67</v>
      </c>
      <c r="M746" s="21" t="n">
        <v>0</v>
      </c>
      <c r="N746" s="21" t="n">
        <v>117621.15</v>
      </c>
      <c r="O746" s="21" t="n">
        <v>0</v>
      </c>
      <c r="P746" s="21" t="n">
        <f aca="false">L746-N746</f>
        <v>255226.52</v>
      </c>
      <c r="Q746" s="21" t="n">
        <v>0</v>
      </c>
      <c r="R746" s="21" t="n">
        <f aca="false">L746/I746</f>
        <v>148.208319751958</v>
      </c>
      <c r="S746" s="21" t="n">
        <f aca="false">R746</f>
        <v>148.208319751958</v>
      </c>
      <c r="T746" s="42" t="n">
        <v>42735</v>
      </c>
      <c r="U746" s="77"/>
      <c r="V746" s="77"/>
    </row>
    <row r="747" s="78" customFormat="true" ht="14.35" hidden="false" customHeight="false" outlineLevel="0" collapsed="false">
      <c r="A747" s="38" t="s">
        <v>1238</v>
      </c>
      <c r="B747" s="39" t="s">
        <v>1239</v>
      </c>
      <c r="C747" s="17" t="n">
        <v>1955</v>
      </c>
      <c r="D747" s="17" t="n">
        <v>1955</v>
      </c>
      <c r="E747" s="40" t="s">
        <v>45</v>
      </c>
      <c r="F747" s="17" t="n">
        <v>3</v>
      </c>
      <c r="G747" s="17" t="n">
        <v>2</v>
      </c>
      <c r="H747" s="21" t="n">
        <v>1953.9</v>
      </c>
      <c r="I747" s="21" t="n">
        <v>1520.3</v>
      </c>
      <c r="J747" s="21" t="n">
        <v>1520.3</v>
      </c>
      <c r="K747" s="17" t="n">
        <v>74</v>
      </c>
      <c r="L747" s="21" t="n">
        <f aca="false">'Приложение 2'!C747</f>
        <v>233561</v>
      </c>
      <c r="M747" s="21" t="n">
        <v>0</v>
      </c>
      <c r="N747" s="21" t="n">
        <v>18442.07</v>
      </c>
      <c r="O747" s="21" t="n">
        <v>0</v>
      </c>
      <c r="P747" s="21" t="n">
        <f aca="false">L747-N747</f>
        <v>215118.93</v>
      </c>
      <c r="Q747" s="21" t="n">
        <v>0</v>
      </c>
      <c r="R747" s="21" t="n">
        <f aca="false">L747/I747</f>
        <v>153.628231270144</v>
      </c>
      <c r="S747" s="21" t="n">
        <f aca="false">R747</f>
        <v>153.628231270144</v>
      </c>
      <c r="T747" s="42" t="n">
        <v>42735</v>
      </c>
      <c r="U747" s="77"/>
      <c r="V747" s="77"/>
    </row>
    <row r="748" s="78" customFormat="true" ht="14.35" hidden="false" customHeight="false" outlineLevel="0" collapsed="false">
      <c r="A748" s="38" t="s">
        <v>1240</v>
      </c>
      <c r="B748" s="39" t="s">
        <v>213</v>
      </c>
      <c r="C748" s="17" t="n">
        <v>1963</v>
      </c>
      <c r="D748" s="17" t="n">
        <v>2014</v>
      </c>
      <c r="E748" s="40" t="s">
        <v>45</v>
      </c>
      <c r="F748" s="17" t="n">
        <v>4</v>
      </c>
      <c r="G748" s="17" t="n">
        <v>3</v>
      </c>
      <c r="H748" s="21" t="n">
        <v>2460.2</v>
      </c>
      <c r="I748" s="21" t="n">
        <v>2293</v>
      </c>
      <c r="J748" s="21" t="n">
        <v>2293</v>
      </c>
      <c r="K748" s="17" t="n">
        <v>112</v>
      </c>
      <c r="L748" s="21" t="n">
        <f aca="false">'Приложение 2'!C748</f>
        <v>82021</v>
      </c>
      <c r="M748" s="21" t="n">
        <v>0</v>
      </c>
      <c r="N748" s="21" t="n">
        <v>35111.81</v>
      </c>
      <c r="O748" s="21" t="n">
        <v>0</v>
      </c>
      <c r="P748" s="21" t="n">
        <f aca="false">L748-N748</f>
        <v>46909.19</v>
      </c>
      <c r="Q748" s="21" t="n">
        <v>0</v>
      </c>
      <c r="R748" s="21" t="n">
        <f aca="false">L748/I748</f>
        <v>35.7701700828609</v>
      </c>
      <c r="S748" s="21" t="n">
        <f aca="false">R748</f>
        <v>35.7701700828609</v>
      </c>
      <c r="T748" s="42" t="n">
        <v>42735</v>
      </c>
      <c r="U748" s="77"/>
      <c r="V748" s="77"/>
    </row>
    <row r="749" s="78" customFormat="true" ht="14.35" hidden="false" customHeight="false" outlineLevel="0" collapsed="false">
      <c r="A749" s="38" t="s">
        <v>1241</v>
      </c>
      <c r="B749" s="39" t="s">
        <v>596</v>
      </c>
      <c r="C749" s="17" t="n">
        <v>1940</v>
      </c>
      <c r="D749" s="17" t="n">
        <v>2007</v>
      </c>
      <c r="E749" s="40" t="s">
        <v>45</v>
      </c>
      <c r="F749" s="17" t="n">
        <v>3</v>
      </c>
      <c r="G749" s="17" t="n">
        <v>2</v>
      </c>
      <c r="H749" s="21" t="n">
        <v>828.9</v>
      </c>
      <c r="I749" s="21" t="n">
        <v>710.8</v>
      </c>
      <c r="J749" s="21" t="n">
        <v>710.8</v>
      </c>
      <c r="K749" s="17" t="n">
        <v>35</v>
      </c>
      <c r="L749" s="21" t="n">
        <f aca="false">'Приложение 2'!C749</f>
        <v>134264</v>
      </c>
      <c r="M749" s="21" t="n">
        <v>0</v>
      </c>
      <c r="N749" s="21" t="n">
        <v>10602.9</v>
      </c>
      <c r="O749" s="21" t="n">
        <v>0</v>
      </c>
      <c r="P749" s="21" t="n">
        <f aca="false">L749-N749</f>
        <v>123661.1</v>
      </c>
      <c r="Q749" s="21" t="n">
        <v>0</v>
      </c>
      <c r="R749" s="21" t="n">
        <f aca="false">L749/I749</f>
        <v>188.891389983118</v>
      </c>
      <c r="S749" s="21" t="n">
        <f aca="false">R749</f>
        <v>188.891389983118</v>
      </c>
      <c r="T749" s="42" t="n">
        <v>42735</v>
      </c>
      <c r="U749" s="77"/>
      <c r="V749" s="77"/>
    </row>
    <row r="750" s="78" customFormat="true" ht="14.35" hidden="false" customHeight="false" outlineLevel="0" collapsed="false">
      <c r="A750" s="38" t="s">
        <v>1242</v>
      </c>
      <c r="B750" s="39" t="s">
        <v>1243</v>
      </c>
      <c r="C750" s="17" t="n">
        <v>1973</v>
      </c>
      <c r="D750" s="17" t="n">
        <v>2007</v>
      </c>
      <c r="E750" s="40" t="s">
        <v>45</v>
      </c>
      <c r="F750" s="17" t="n">
        <v>4</v>
      </c>
      <c r="G750" s="17" t="n">
        <v>3</v>
      </c>
      <c r="H750" s="21" t="n">
        <v>2318.5</v>
      </c>
      <c r="I750" s="21" t="n">
        <v>2097.6</v>
      </c>
      <c r="J750" s="21" t="n">
        <v>2097.6</v>
      </c>
      <c r="K750" s="17" t="n">
        <v>102</v>
      </c>
      <c r="L750" s="21" t="n">
        <f aca="false">'Приложение 2'!C750</f>
        <v>3100000</v>
      </c>
      <c r="M750" s="21" t="n">
        <v>0</v>
      </c>
      <c r="N750" s="21" t="n">
        <v>659395.54</v>
      </c>
      <c r="O750" s="21" t="n">
        <v>0</v>
      </c>
      <c r="P750" s="21" t="n">
        <f aca="false">L750-N750</f>
        <v>2440604.46</v>
      </c>
      <c r="Q750" s="21" t="n">
        <v>0</v>
      </c>
      <c r="R750" s="21" t="n">
        <f aca="false">L750/I750</f>
        <v>1477.87948131198</v>
      </c>
      <c r="S750" s="21" t="n">
        <f aca="false">R750</f>
        <v>1477.87948131198</v>
      </c>
      <c r="T750" s="42" t="n">
        <v>42735</v>
      </c>
      <c r="U750" s="77"/>
      <c r="V750" s="77"/>
    </row>
    <row r="751" s="78" customFormat="true" ht="14.35" hidden="false" customHeight="false" outlineLevel="0" collapsed="false">
      <c r="A751" s="38" t="s">
        <v>1244</v>
      </c>
      <c r="B751" s="39" t="s">
        <v>1245</v>
      </c>
      <c r="C751" s="17" t="n">
        <v>1960</v>
      </c>
      <c r="D751" s="17" t="n">
        <v>2007</v>
      </c>
      <c r="E751" s="40" t="s">
        <v>45</v>
      </c>
      <c r="F751" s="17" t="n">
        <v>3</v>
      </c>
      <c r="G751" s="17" t="n">
        <v>3</v>
      </c>
      <c r="H751" s="21" t="n">
        <v>1631.3</v>
      </c>
      <c r="I751" s="21" t="n">
        <v>1499.3</v>
      </c>
      <c r="J751" s="21" t="n">
        <v>1090</v>
      </c>
      <c r="K751" s="17" t="n">
        <v>53</v>
      </c>
      <c r="L751" s="21" t="n">
        <f aca="false">'Приложение 2'!C751</f>
        <v>6600366</v>
      </c>
      <c r="M751" s="21" t="n">
        <v>0</v>
      </c>
      <c r="N751" s="21" t="n">
        <v>2562779.6</v>
      </c>
      <c r="O751" s="21" t="n">
        <v>0</v>
      </c>
      <c r="P751" s="21" t="n">
        <f aca="false">L751-N751</f>
        <v>4037586.4</v>
      </c>
      <c r="Q751" s="21" t="n">
        <v>0</v>
      </c>
      <c r="R751" s="21" t="n">
        <f aca="false">L751/I751</f>
        <v>4402.29840592276</v>
      </c>
      <c r="S751" s="21" t="n">
        <f aca="false">R751</f>
        <v>4402.29840592276</v>
      </c>
      <c r="T751" s="42" t="n">
        <v>42735</v>
      </c>
      <c r="U751" s="77"/>
      <c r="V751" s="77"/>
    </row>
    <row r="752" s="78" customFormat="true" ht="14.35" hidden="false" customHeight="false" outlineLevel="0" collapsed="false">
      <c r="A752" s="38" t="s">
        <v>1246</v>
      </c>
      <c r="B752" s="39" t="s">
        <v>1247</v>
      </c>
      <c r="C752" s="17" t="n">
        <v>1963</v>
      </c>
      <c r="D752" s="17" t="n">
        <v>2010</v>
      </c>
      <c r="E752" s="40" t="s">
        <v>45</v>
      </c>
      <c r="F752" s="17" t="n">
        <v>4</v>
      </c>
      <c r="G752" s="17" t="n">
        <v>3</v>
      </c>
      <c r="H752" s="21" t="n">
        <v>2424</v>
      </c>
      <c r="I752" s="21" t="n">
        <v>2209.2</v>
      </c>
      <c r="J752" s="21" t="n">
        <v>2209.2</v>
      </c>
      <c r="K752" s="17" t="n">
        <v>108</v>
      </c>
      <c r="L752" s="21" t="n">
        <f aca="false">'Приложение 2'!C752</f>
        <v>337758</v>
      </c>
      <c r="M752" s="21" t="n">
        <v>0</v>
      </c>
      <c r="N752" s="21" t="n">
        <v>18988.88</v>
      </c>
      <c r="O752" s="21" t="n">
        <v>0</v>
      </c>
      <c r="P752" s="21" t="n">
        <f aca="false">L752-N752</f>
        <v>318769.12</v>
      </c>
      <c r="Q752" s="21" t="n">
        <v>0</v>
      </c>
      <c r="R752" s="21" t="n">
        <f aca="false">L752/I752</f>
        <v>152.887017925041</v>
      </c>
      <c r="S752" s="21" t="n">
        <f aca="false">R752</f>
        <v>152.887017925041</v>
      </c>
      <c r="T752" s="42" t="n">
        <v>42735</v>
      </c>
      <c r="U752" s="77"/>
      <c r="V752" s="77"/>
    </row>
    <row r="753" s="78" customFormat="true" ht="14.35" hidden="false" customHeight="false" outlineLevel="0" collapsed="false">
      <c r="A753" s="38" t="s">
        <v>1248</v>
      </c>
      <c r="B753" s="39" t="s">
        <v>1249</v>
      </c>
      <c r="C753" s="17" t="n">
        <v>1972</v>
      </c>
      <c r="D753" s="17" t="n">
        <v>2010</v>
      </c>
      <c r="E753" s="40" t="s">
        <v>50</v>
      </c>
      <c r="F753" s="17" t="n">
        <v>5</v>
      </c>
      <c r="G753" s="17" t="n">
        <v>6</v>
      </c>
      <c r="H753" s="21" t="n">
        <v>4910.5</v>
      </c>
      <c r="I753" s="21" t="n">
        <v>4399.5</v>
      </c>
      <c r="J753" s="21" t="n">
        <v>4399.5</v>
      </c>
      <c r="K753" s="17" t="n">
        <v>214</v>
      </c>
      <c r="L753" s="21" t="n">
        <f aca="false">'Приложение 2'!C753</f>
        <v>384675</v>
      </c>
      <c r="M753" s="21" t="n">
        <v>0</v>
      </c>
      <c r="N753" s="21" t="n">
        <v>0</v>
      </c>
      <c r="O753" s="21" t="n">
        <v>0</v>
      </c>
      <c r="P753" s="21" t="n">
        <f aca="false">L753-N753</f>
        <v>384675</v>
      </c>
      <c r="Q753" s="21" t="n">
        <v>0</v>
      </c>
      <c r="R753" s="21" t="n">
        <f aca="false">L753/I753</f>
        <v>87.436072280941</v>
      </c>
      <c r="S753" s="21" t="n">
        <f aca="false">R753</f>
        <v>87.436072280941</v>
      </c>
      <c r="T753" s="42" t="n">
        <v>42735</v>
      </c>
      <c r="U753" s="77"/>
      <c r="V753" s="77"/>
    </row>
    <row r="754" s="78" customFormat="true" ht="14.35" hidden="false" customHeight="false" outlineLevel="0" collapsed="false">
      <c r="A754" s="38" t="s">
        <v>1250</v>
      </c>
      <c r="B754" s="39" t="s">
        <v>1251</v>
      </c>
      <c r="C754" s="17" t="n">
        <v>1972</v>
      </c>
      <c r="D754" s="17" t="n">
        <v>2007</v>
      </c>
      <c r="E754" s="40" t="s">
        <v>50</v>
      </c>
      <c r="F754" s="17" t="n">
        <v>5</v>
      </c>
      <c r="G754" s="17" t="n">
        <v>6</v>
      </c>
      <c r="H754" s="21" t="n">
        <v>4875.4</v>
      </c>
      <c r="I754" s="21" t="n">
        <v>4393.4</v>
      </c>
      <c r="J754" s="21" t="n">
        <v>4393.4</v>
      </c>
      <c r="K754" s="17" t="n">
        <v>214</v>
      </c>
      <c r="L754" s="21" t="n">
        <f aca="false">'Приложение 2'!C754</f>
        <v>4706625.99</v>
      </c>
      <c r="M754" s="21" t="n">
        <v>0</v>
      </c>
      <c r="N754" s="21" t="n">
        <v>608138.87</v>
      </c>
      <c r="O754" s="21" t="n">
        <v>0</v>
      </c>
      <c r="P754" s="21" t="n">
        <f aca="false">L754-N754</f>
        <v>4098487.12</v>
      </c>
      <c r="Q754" s="21" t="n">
        <v>0</v>
      </c>
      <c r="R754" s="21" t="n">
        <f aca="false">L754/I754</f>
        <v>1071.2946670005</v>
      </c>
      <c r="S754" s="21" t="n">
        <f aca="false">R754</f>
        <v>1071.2946670005</v>
      </c>
      <c r="T754" s="42" t="n">
        <v>42735</v>
      </c>
      <c r="U754" s="77"/>
      <c r="V754" s="77"/>
    </row>
    <row r="755" s="78" customFormat="true" ht="14.35" hidden="false" customHeight="false" outlineLevel="0" collapsed="false">
      <c r="A755" s="38" t="s">
        <v>1252</v>
      </c>
      <c r="B755" s="39" t="s">
        <v>1253</v>
      </c>
      <c r="C755" s="17" t="n">
        <v>1974</v>
      </c>
      <c r="D755" s="17" t="n">
        <v>2010</v>
      </c>
      <c r="E755" s="40" t="s">
        <v>50</v>
      </c>
      <c r="F755" s="17" t="n">
        <v>5</v>
      </c>
      <c r="G755" s="17" t="n">
        <v>6</v>
      </c>
      <c r="H755" s="21" t="n">
        <v>4923.1</v>
      </c>
      <c r="I755" s="21" t="n">
        <v>4413.1</v>
      </c>
      <c r="J755" s="21" t="n">
        <v>4413.1</v>
      </c>
      <c r="K755" s="17" t="n">
        <v>215</v>
      </c>
      <c r="L755" s="21" t="n">
        <f aca="false">'Приложение 2'!C755</f>
        <v>384846</v>
      </c>
      <c r="M755" s="21" t="n">
        <v>0</v>
      </c>
      <c r="N755" s="21" t="n">
        <v>30389.94</v>
      </c>
      <c r="O755" s="21" t="n">
        <v>0</v>
      </c>
      <c r="P755" s="21" t="n">
        <f aca="false">L755-N755</f>
        <v>354456.06</v>
      </c>
      <c r="Q755" s="21" t="n">
        <v>0</v>
      </c>
      <c r="R755" s="21" t="n">
        <f aca="false">L755/I755</f>
        <v>87.205365842605</v>
      </c>
      <c r="S755" s="21" t="n">
        <f aca="false">R755</f>
        <v>87.205365842605</v>
      </c>
      <c r="T755" s="42" t="n">
        <v>42735</v>
      </c>
      <c r="U755" s="77"/>
      <c r="V755" s="77"/>
    </row>
    <row r="756" s="78" customFormat="true" ht="14.35" hidden="false" customHeight="false" outlineLevel="0" collapsed="false">
      <c r="A756" s="38" t="s">
        <v>1254</v>
      </c>
      <c r="B756" s="39" t="s">
        <v>1255</v>
      </c>
      <c r="C756" s="17" t="n">
        <v>1973</v>
      </c>
      <c r="D756" s="17" t="n">
        <v>2007</v>
      </c>
      <c r="E756" s="40" t="s">
        <v>50</v>
      </c>
      <c r="F756" s="17" t="n">
        <v>5</v>
      </c>
      <c r="G756" s="17" t="n">
        <v>8</v>
      </c>
      <c r="H756" s="21" t="n">
        <v>6764</v>
      </c>
      <c r="I756" s="21" t="n">
        <v>5796.9</v>
      </c>
      <c r="J756" s="21" t="n">
        <v>5796.9</v>
      </c>
      <c r="K756" s="17" t="n">
        <v>282</v>
      </c>
      <c r="L756" s="21" t="n">
        <f aca="false">'Приложение 2'!C756</f>
        <v>523794</v>
      </c>
      <c r="M756" s="21" t="n">
        <v>0</v>
      </c>
      <c r="N756" s="21" t="n">
        <v>29449.3</v>
      </c>
      <c r="O756" s="21" t="n">
        <v>0</v>
      </c>
      <c r="P756" s="21" t="n">
        <f aca="false">L756-N756</f>
        <v>494344.7</v>
      </c>
      <c r="Q756" s="21" t="n">
        <v>0</v>
      </c>
      <c r="R756" s="21" t="n">
        <f aca="false">L756/I756</f>
        <v>90.3576049267712</v>
      </c>
      <c r="S756" s="21" t="n">
        <f aca="false">R756</f>
        <v>90.3576049267712</v>
      </c>
      <c r="T756" s="42" t="n">
        <v>42735</v>
      </c>
      <c r="U756" s="77"/>
      <c r="V756" s="77"/>
    </row>
    <row r="757" s="78" customFormat="true" ht="14.35" hidden="false" customHeight="false" outlineLevel="0" collapsed="false">
      <c r="A757" s="38" t="s">
        <v>1256</v>
      </c>
      <c r="B757" s="39" t="s">
        <v>1257</v>
      </c>
      <c r="C757" s="17" t="n">
        <v>1991</v>
      </c>
      <c r="D757" s="17" t="n">
        <v>1991</v>
      </c>
      <c r="E757" s="40" t="s">
        <v>50</v>
      </c>
      <c r="F757" s="17" t="n">
        <v>5</v>
      </c>
      <c r="G757" s="17" t="n">
        <v>6</v>
      </c>
      <c r="H757" s="21" t="n">
        <v>4207.7</v>
      </c>
      <c r="I757" s="21" t="n">
        <v>4207.7</v>
      </c>
      <c r="J757" s="21" t="n">
        <v>4207.7</v>
      </c>
      <c r="K757" s="17" t="n">
        <v>237</v>
      </c>
      <c r="L757" s="21" t="n">
        <f aca="false">'Приложение 2'!C757</f>
        <v>8951871</v>
      </c>
      <c r="M757" s="21" t="n">
        <v>0</v>
      </c>
      <c r="N757" s="21" t="n">
        <f aca="false">L757-P757</f>
        <v>2840518.18701</v>
      </c>
      <c r="O757" s="21" t="n">
        <v>0</v>
      </c>
      <c r="P757" s="21" t="n">
        <v>6111352.81299</v>
      </c>
      <c r="Q757" s="21" t="n">
        <v>0</v>
      </c>
      <c r="R757" s="21" t="n">
        <f aca="false">L757/I757</f>
        <v>2127.49744516006</v>
      </c>
      <c r="S757" s="21" t="n">
        <f aca="false">R757</f>
        <v>2127.49744516006</v>
      </c>
      <c r="T757" s="42" t="n">
        <v>43100</v>
      </c>
      <c r="U757" s="77"/>
      <c r="V757" s="77"/>
    </row>
    <row r="758" s="78" customFormat="true" ht="14.35" hidden="false" customHeight="false" outlineLevel="0" collapsed="false">
      <c r="A758" s="38" t="s">
        <v>1258</v>
      </c>
      <c r="B758" s="39" t="s">
        <v>1259</v>
      </c>
      <c r="C758" s="17" t="n">
        <v>1974</v>
      </c>
      <c r="D758" s="17" t="n">
        <v>2007</v>
      </c>
      <c r="E758" s="40" t="s">
        <v>50</v>
      </c>
      <c r="F758" s="17" t="n">
        <v>5</v>
      </c>
      <c r="G758" s="17" t="n">
        <v>6</v>
      </c>
      <c r="H758" s="21" t="n">
        <v>4908.9</v>
      </c>
      <c r="I758" s="21" t="n">
        <v>4448.9</v>
      </c>
      <c r="J758" s="21" t="n">
        <v>4448.9</v>
      </c>
      <c r="K758" s="17" t="n">
        <v>217</v>
      </c>
      <c r="L758" s="21" t="n">
        <f aca="false">'Приложение 2'!C758</f>
        <v>491692</v>
      </c>
      <c r="M758" s="21" t="n">
        <v>0</v>
      </c>
      <c r="N758" s="21" t="n">
        <v>27645.76</v>
      </c>
      <c r="O758" s="21" t="n">
        <v>0</v>
      </c>
      <c r="P758" s="21" t="n">
        <f aca="false">L758-N758</f>
        <v>464046.24</v>
      </c>
      <c r="Q758" s="21" t="n">
        <v>0</v>
      </c>
      <c r="R758" s="21" t="n">
        <f aca="false">L758/I758</f>
        <v>110.519903796444</v>
      </c>
      <c r="S758" s="21" t="n">
        <f aca="false">R758</f>
        <v>110.519903796444</v>
      </c>
      <c r="T758" s="42" t="n">
        <v>42735</v>
      </c>
      <c r="U758" s="77"/>
      <c r="V758" s="77"/>
    </row>
    <row r="759" s="78" customFormat="true" ht="14.35" hidden="false" customHeight="false" outlineLevel="0" collapsed="false">
      <c r="A759" s="38" t="s">
        <v>1260</v>
      </c>
      <c r="B759" s="39" t="s">
        <v>1261</v>
      </c>
      <c r="C759" s="17" t="n">
        <v>1973</v>
      </c>
      <c r="D759" s="17" t="n">
        <v>2007</v>
      </c>
      <c r="E759" s="40" t="s">
        <v>50</v>
      </c>
      <c r="F759" s="17" t="n">
        <v>5</v>
      </c>
      <c r="G759" s="17" t="n">
        <v>8</v>
      </c>
      <c r="H759" s="21" t="n">
        <v>6420</v>
      </c>
      <c r="I759" s="21" t="n">
        <v>5792.2</v>
      </c>
      <c r="J759" s="21" t="n">
        <v>5792.2</v>
      </c>
      <c r="K759" s="17" t="n">
        <v>282</v>
      </c>
      <c r="L759" s="21" t="n">
        <f aca="false">'Приложение 2'!C759</f>
        <v>517842</v>
      </c>
      <c r="M759" s="21" t="n">
        <v>0</v>
      </c>
      <c r="N759" s="21" t="n">
        <v>29115.15</v>
      </c>
      <c r="O759" s="21" t="n">
        <v>0</v>
      </c>
      <c r="P759" s="21" t="n">
        <f aca="false">L759-N759</f>
        <v>488726.85</v>
      </c>
      <c r="Q759" s="21" t="n">
        <v>0</v>
      </c>
      <c r="R759" s="21" t="n">
        <f aca="false">L759/I759</f>
        <v>89.4033355201823</v>
      </c>
      <c r="S759" s="21" t="n">
        <f aca="false">R759</f>
        <v>89.4033355201823</v>
      </c>
      <c r="T759" s="42" t="n">
        <v>42735</v>
      </c>
      <c r="U759" s="77"/>
      <c r="V759" s="77"/>
    </row>
    <row r="760" s="78" customFormat="true" ht="14.35" hidden="false" customHeight="false" outlineLevel="0" collapsed="false">
      <c r="A760" s="38" t="s">
        <v>1262</v>
      </c>
      <c r="B760" s="39" t="s">
        <v>1263</v>
      </c>
      <c r="C760" s="17" t="n">
        <v>1975</v>
      </c>
      <c r="D760" s="17" t="n">
        <v>2007</v>
      </c>
      <c r="E760" s="40" t="s">
        <v>50</v>
      </c>
      <c r="F760" s="17" t="n">
        <v>5</v>
      </c>
      <c r="G760" s="17" t="n">
        <v>8</v>
      </c>
      <c r="H760" s="21" t="n">
        <v>6458.1</v>
      </c>
      <c r="I760" s="21" t="n">
        <v>5772.9</v>
      </c>
      <c r="J760" s="21" t="n">
        <v>5772.9</v>
      </c>
      <c r="K760" s="17" t="n">
        <v>281</v>
      </c>
      <c r="L760" s="21" t="n">
        <f aca="false">'Приложение 2'!C760</f>
        <v>4596408.87</v>
      </c>
      <c r="M760" s="21" t="n">
        <v>0</v>
      </c>
      <c r="N760" s="21" t="n">
        <v>1568709.84</v>
      </c>
      <c r="O760" s="21" t="n">
        <v>0</v>
      </c>
      <c r="P760" s="21" t="n">
        <f aca="false">L760-N760</f>
        <v>3027699.03</v>
      </c>
      <c r="Q760" s="21" t="n">
        <v>0</v>
      </c>
      <c r="R760" s="21" t="n">
        <f aca="false">L760/I760</f>
        <v>796.204484747701</v>
      </c>
      <c r="S760" s="21" t="n">
        <f aca="false">R760</f>
        <v>796.204484747701</v>
      </c>
      <c r="T760" s="42" t="n">
        <v>42735</v>
      </c>
      <c r="U760" s="77"/>
      <c r="V760" s="77"/>
    </row>
    <row r="761" s="78" customFormat="true" ht="14.35" hidden="false" customHeight="false" outlineLevel="0" collapsed="false">
      <c r="A761" s="38" t="s">
        <v>1264</v>
      </c>
      <c r="B761" s="39" t="s">
        <v>1265</v>
      </c>
      <c r="C761" s="17" t="n">
        <v>1974</v>
      </c>
      <c r="D761" s="17" t="n">
        <v>2008</v>
      </c>
      <c r="E761" s="40" t="s">
        <v>50</v>
      </c>
      <c r="F761" s="17" t="n">
        <v>5</v>
      </c>
      <c r="G761" s="17" t="n">
        <v>6</v>
      </c>
      <c r="H761" s="21" t="n">
        <v>4893.8</v>
      </c>
      <c r="I761" s="21" t="n">
        <v>4441.2</v>
      </c>
      <c r="J761" s="21" t="n">
        <v>4224.5</v>
      </c>
      <c r="K761" s="17" t="n">
        <v>206</v>
      </c>
      <c r="L761" s="21" t="n">
        <f aca="false">'Приложение 2'!C761</f>
        <v>494167.63</v>
      </c>
      <c r="M761" s="21" t="n">
        <v>0</v>
      </c>
      <c r="N761" s="21" t="n">
        <v>4051.57</v>
      </c>
      <c r="O761" s="21" t="n">
        <v>0</v>
      </c>
      <c r="P761" s="21" t="n">
        <f aca="false">L761-N761</f>
        <v>490116.06</v>
      </c>
      <c r="Q761" s="21" t="n">
        <v>0</v>
      </c>
      <c r="R761" s="21" t="n">
        <f aca="false">L761/I761</f>
        <v>111.268943078447</v>
      </c>
      <c r="S761" s="21" t="n">
        <f aca="false">R761</f>
        <v>111.268943078447</v>
      </c>
      <c r="T761" s="42" t="n">
        <v>42735</v>
      </c>
      <c r="U761" s="77"/>
      <c r="V761" s="77"/>
    </row>
    <row r="762" s="78" customFormat="true" ht="14.35" hidden="false" customHeight="false" outlineLevel="0" collapsed="false">
      <c r="A762" s="38" t="s">
        <v>1266</v>
      </c>
      <c r="B762" s="39" t="s">
        <v>1267</v>
      </c>
      <c r="C762" s="17" t="n">
        <v>1976</v>
      </c>
      <c r="D762" s="17" t="n">
        <v>2013</v>
      </c>
      <c r="E762" s="40" t="s">
        <v>50</v>
      </c>
      <c r="F762" s="17" t="n">
        <v>5</v>
      </c>
      <c r="G762" s="17" t="n">
        <v>6</v>
      </c>
      <c r="H762" s="21" t="n">
        <v>4922.7</v>
      </c>
      <c r="I762" s="21" t="n">
        <v>4417.1</v>
      </c>
      <c r="J762" s="21" t="n">
        <v>4417.1</v>
      </c>
      <c r="K762" s="17" t="n">
        <v>215</v>
      </c>
      <c r="L762" s="21" t="n">
        <f aca="false">'Приложение 2'!C762</f>
        <v>374994</v>
      </c>
      <c r="M762" s="21" t="n">
        <v>0</v>
      </c>
      <c r="N762" s="21" t="n">
        <v>0</v>
      </c>
      <c r="O762" s="21" t="n">
        <v>0</v>
      </c>
      <c r="P762" s="21" t="n">
        <f aca="false">L762-N762</f>
        <v>374994</v>
      </c>
      <c r="Q762" s="21" t="n">
        <v>0</v>
      </c>
      <c r="R762" s="21" t="n">
        <f aca="false">L762/I762</f>
        <v>84.8959724706255</v>
      </c>
      <c r="S762" s="21" t="n">
        <f aca="false">R762</f>
        <v>84.8959724706255</v>
      </c>
      <c r="T762" s="42" t="n">
        <v>42735</v>
      </c>
      <c r="U762" s="77"/>
      <c r="V762" s="77"/>
    </row>
    <row r="763" s="78" customFormat="true" ht="14.35" hidden="false" customHeight="false" outlineLevel="0" collapsed="false">
      <c r="A763" s="38" t="s">
        <v>1268</v>
      </c>
      <c r="B763" s="39" t="s">
        <v>1269</v>
      </c>
      <c r="C763" s="17" t="n">
        <v>1974</v>
      </c>
      <c r="D763" s="17" t="n">
        <v>2007</v>
      </c>
      <c r="E763" s="40" t="s">
        <v>50</v>
      </c>
      <c r="F763" s="17" t="n">
        <v>5</v>
      </c>
      <c r="G763" s="17" t="n">
        <v>8</v>
      </c>
      <c r="H763" s="21" t="n">
        <v>6422.9</v>
      </c>
      <c r="I763" s="21" t="n">
        <v>5742.5</v>
      </c>
      <c r="J763" s="21" t="n">
        <v>5742.5</v>
      </c>
      <c r="K763" s="17" t="n">
        <v>280</v>
      </c>
      <c r="L763" s="21" t="n">
        <f aca="false">'Приложение 2'!C763</f>
        <v>5942566.58</v>
      </c>
      <c r="M763" s="21" t="n">
        <v>0</v>
      </c>
      <c r="N763" s="21" t="n">
        <v>1035176.5</v>
      </c>
      <c r="O763" s="21" t="n">
        <v>0</v>
      </c>
      <c r="P763" s="21" t="n">
        <f aca="false">L763-N763</f>
        <v>4907390.08</v>
      </c>
      <c r="Q763" s="21" t="n">
        <v>0</v>
      </c>
      <c r="R763" s="21" t="n">
        <f aca="false">L763/I763</f>
        <v>1034.83963082281</v>
      </c>
      <c r="S763" s="21" t="n">
        <f aca="false">R763</f>
        <v>1034.83963082281</v>
      </c>
      <c r="T763" s="42" t="n">
        <v>42735</v>
      </c>
      <c r="U763" s="77"/>
      <c r="V763" s="77"/>
    </row>
    <row r="764" s="78" customFormat="true" ht="14.35" hidden="false" customHeight="false" outlineLevel="0" collapsed="false">
      <c r="A764" s="38" t="s">
        <v>1270</v>
      </c>
      <c r="B764" s="39" t="s">
        <v>1271</v>
      </c>
      <c r="C764" s="17" t="n">
        <v>1974</v>
      </c>
      <c r="D764" s="17" t="n">
        <v>2011</v>
      </c>
      <c r="E764" s="40" t="s">
        <v>50</v>
      </c>
      <c r="F764" s="17" t="n">
        <v>5</v>
      </c>
      <c r="G764" s="17" t="n">
        <v>6</v>
      </c>
      <c r="H764" s="21" t="n">
        <v>4925.9</v>
      </c>
      <c r="I764" s="21" t="n">
        <v>4425.7</v>
      </c>
      <c r="J764" s="21" t="n">
        <v>4317.3</v>
      </c>
      <c r="K764" s="17" t="n">
        <v>210</v>
      </c>
      <c r="L764" s="21" t="n">
        <f aca="false">'Приложение 2'!C764</f>
        <v>531230.21</v>
      </c>
      <c r="M764" s="21" t="n">
        <v>0</v>
      </c>
      <c r="N764" s="21" t="n">
        <v>15571.54</v>
      </c>
      <c r="O764" s="21" t="n">
        <v>0</v>
      </c>
      <c r="P764" s="21" t="n">
        <f aca="false">L764-N764</f>
        <v>515658.67</v>
      </c>
      <c r="Q764" s="21" t="n">
        <v>0</v>
      </c>
      <c r="R764" s="21" t="n">
        <f aca="false">L764/I764</f>
        <v>120.033036581784</v>
      </c>
      <c r="S764" s="21" t="n">
        <f aca="false">R764</f>
        <v>120.033036581784</v>
      </c>
      <c r="T764" s="42" t="n">
        <v>42735</v>
      </c>
      <c r="U764" s="77"/>
      <c r="V764" s="77"/>
    </row>
    <row r="765" s="78" customFormat="true" ht="14.35" hidden="false" customHeight="false" outlineLevel="0" collapsed="false">
      <c r="A765" s="38" t="s">
        <v>1272</v>
      </c>
      <c r="B765" s="39" t="s">
        <v>1273</v>
      </c>
      <c r="C765" s="17" t="n">
        <v>1962</v>
      </c>
      <c r="D765" s="17" t="n">
        <v>2007</v>
      </c>
      <c r="E765" s="40" t="s">
        <v>45</v>
      </c>
      <c r="F765" s="17" t="n">
        <v>2</v>
      </c>
      <c r="G765" s="17" t="n">
        <v>2</v>
      </c>
      <c r="H765" s="21" t="n">
        <v>685.6</v>
      </c>
      <c r="I765" s="21" t="n">
        <v>630.4</v>
      </c>
      <c r="J765" s="21" t="n">
        <v>630.4</v>
      </c>
      <c r="K765" s="17" t="n">
        <v>31</v>
      </c>
      <c r="L765" s="21" t="n">
        <f aca="false">'Приложение 2'!C765</f>
        <v>212198.66</v>
      </c>
      <c r="M765" s="21" t="n">
        <v>0</v>
      </c>
      <c r="N765" s="21" t="n">
        <v>79991.98</v>
      </c>
      <c r="O765" s="21" t="n">
        <v>0</v>
      </c>
      <c r="P765" s="21" t="n">
        <f aca="false">L765-N765</f>
        <v>132206.68</v>
      </c>
      <c r="Q765" s="21" t="n">
        <v>0</v>
      </c>
      <c r="R765" s="21" t="n">
        <f aca="false">L765/I765</f>
        <v>336.609549492386</v>
      </c>
      <c r="S765" s="21" t="n">
        <f aca="false">R765</f>
        <v>336.609549492386</v>
      </c>
      <c r="T765" s="42" t="n">
        <v>42735</v>
      </c>
      <c r="U765" s="77"/>
      <c r="V765" s="77"/>
    </row>
    <row r="766" s="78" customFormat="true" ht="14.35" hidden="false" customHeight="false" outlineLevel="0" collapsed="false">
      <c r="A766" s="38" t="s">
        <v>1274</v>
      </c>
      <c r="B766" s="39" t="s">
        <v>1275</v>
      </c>
      <c r="C766" s="17" t="n">
        <v>1965</v>
      </c>
      <c r="D766" s="17" t="n">
        <v>2007</v>
      </c>
      <c r="E766" s="40" t="s">
        <v>45</v>
      </c>
      <c r="F766" s="17" t="n">
        <v>5</v>
      </c>
      <c r="G766" s="17" t="n">
        <v>3</v>
      </c>
      <c r="H766" s="21" t="n">
        <v>2541.4</v>
      </c>
      <c r="I766" s="21" t="n">
        <v>2038.3</v>
      </c>
      <c r="J766" s="21" t="n">
        <v>2038.3</v>
      </c>
      <c r="K766" s="17" t="n">
        <v>99</v>
      </c>
      <c r="L766" s="21" t="n">
        <f aca="false">'Приложение 2'!C766</f>
        <v>9498354</v>
      </c>
      <c r="M766" s="21" t="n">
        <v>0</v>
      </c>
      <c r="N766" s="21" t="n">
        <v>4679418.17</v>
      </c>
      <c r="O766" s="21" t="n">
        <v>0</v>
      </c>
      <c r="P766" s="21" t="n">
        <f aca="false">L766-N766</f>
        <v>4818935.83</v>
      </c>
      <c r="Q766" s="21" t="n">
        <v>0</v>
      </c>
      <c r="R766" s="21" t="n">
        <f aca="false">L766/I766</f>
        <v>4659.93916499043</v>
      </c>
      <c r="S766" s="21" t="n">
        <f aca="false">R766</f>
        <v>4659.93916499043</v>
      </c>
      <c r="T766" s="42" t="n">
        <v>42735</v>
      </c>
      <c r="U766" s="77"/>
      <c r="V766" s="77"/>
    </row>
    <row r="767" s="78" customFormat="true" ht="14.35" hidden="false" customHeight="false" outlineLevel="0" collapsed="false">
      <c r="A767" s="38" t="s">
        <v>1276</v>
      </c>
      <c r="B767" s="39" t="s">
        <v>602</v>
      </c>
      <c r="C767" s="17" t="n">
        <v>1959</v>
      </c>
      <c r="D767" s="17" t="n">
        <v>1959</v>
      </c>
      <c r="E767" s="40" t="s">
        <v>45</v>
      </c>
      <c r="F767" s="17" t="n">
        <v>3</v>
      </c>
      <c r="G767" s="17" t="n">
        <v>2</v>
      </c>
      <c r="H767" s="21" t="n">
        <v>1204.8</v>
      </c>
      <c r="I767" s="21" t="n">
        <v>1138.6</v>
      </c>
      <c r="J767" s="21" t="n">
        <v>1138.6</v>
      </c>
      <c r="K767" s="17" t="n">
        <v>55</v>
      </c>
      <c r="L767" s="21" t="n">
        <f aca="false">'Приложение 2'!C767</f>
        <v>234428</v>
      </c>
      <c r="M767" s="21" t="n">
        <v>0</v>
      </c>
      <c r="N767" s="21" t="n">
        <v>76513.92</v>
      </c>
      <c r="O767" s="21" t="n">
        <v>0</v>
      </c>
      <c r="P767" s="21" t="n">
        <f aca="false">L767-N767</f>
        <v>157914.08</v>
      </c>
      <c r="Q767" s="21" t="n">
        <v>0</v>
      </c>
      <c r="R767" s="21" t="n">
        <f aca="false">L767/I767</f>
        <v>205.89144563499</v>
      </c>
      <c r="S767" s="21" t="n">
        <f aca="false">R767</f>
        <v>205.89144563499</v>
      </c>
      <c r="T767" s="42" t="n">
        <v>42735</v>
      </c>
      <c r="U767" s="77"/>
      <c r="V767" s="77"/>
    </row>
    <row r="768" s="78" customFormat="true" ht="14.35" hidden="false" customHeight="false" outlineLevel="0" collapsed="false">
      <c r="A768" s="38" t="s">
        <v>1277</v>
      </c>
      <c r="B768" s="39" t="s">
        <v>1278</v>
      </c>
      <c r="C768" s="17" t="n">
        <v>1962</v>
      </c>
      <c r="D768" s="17" t="n">
        <v>2007</v>
      </c>
      <c r="E768" s="40" t="s">
        <v>50</v>
      </c>
      <c r="F768" s="17" t="n">
        <v>4</v>
      </c>
      <c r="G768" s="17" t="n">
        <v>3</v>
      </c>
      <c r="H768" s="21" t="n">
        <v>2251.1</v>
      </c>
      <c r="I768" s="21" t="n">
        <v>2031.9</v>
      </c>
      <c r="J768" s="21" t="n">
        <v>2031.9</v>
      </c>
      <c r="K768" s="17" t="n">
        <v>99</v>
      </c>
      <c r="L768" s="21" t="n">
        <f aca="false">'Приложение 2'!C768</f>
        <v>7787718</v>
      </c>
      <c r="M768" s="21" t="n">
        <v>0</v>
      </c>
      <c r="N768" s="21" t="n">
        <v>2776538.8</v>
      </c>
      <c r="O768" s="21" t="n">
        <v>0</v>
      </c>
      <c r="P768" s="21" t="n">
        <f aca="false">L768-N768</f>
        <v>5011179.2</v>
      </c>
      <c r="Q768" s="21" t="n">
        <v>0</v>
      </c>
      <c r="R768" s="21" t="n">
        <f aca="false">L768/I768</f>
        <v>3832.72700428171</v>
      </c>
      <c r="S768" s="21" t="n">
        <f aca="false">R768</f>
        <v>3832.72700428171</v>
      </c>
      <c r="T768" s="97" t="n">
        <v>42735</v>
      </c>
      <c r="U768" s="77"/>
      <c r="V768" s="77"/>
    </row>
    <row r="769" s="9" customFormat="true" ht="14.35" hidden="false" customHeight="false" outlineLevel="0" collapsed="false">
      <c r="A769" s="17" t="n">
        <v>10</v>
      </c>
      <c r="B769" s="39" t="s">
        <v>607</v>
      </c>
      <c r="C769" s="18" t="s">
        <v>31</v>
      </c>
      <c r="D769" s="18" t="s">
        <v>31</v>
      </c>
      <c r="E769" s="18" t="s">
        <v>31</v>
      </c>
      <c r="F769" s="18" t="s">
        <v>31</v>
      </c>
      <c r="G769" s="18" t="s">
        <v>31</v>
      </c>
      <c r="H769" s="21" t="n">
        <f aca="false">H770+H772</f>
        <v>2059.87</v>
      </c>
      <c r="I769" s="21" t="n">
        <f aca="false">I770+I772</f>
        <v>1916</v>
      </c>
      <c r="J769" s="21" t="n">
        <f aca="false">J770+J772</f>
        <v>1564</v>
      </c>
      <c r="K769" s="26" t="n">
        <f aca="false">K770+K772</f>
        <v>86</v>
      </c>
      <c r="L769" s="21" t="n">
        <f aca="false">L770+L772</f>
        <v>2296420</v>
      </c>
      <c r="M769" s="21" t="n">
        <f aca="false">M770+M772</f>
        <v>0</v>
      </c>
      <c r="N769" s="21" t="n">
        <f aca="false">N770+N772</f>
        <v>1189943.24</v>
      </c>
      <c r="O769" s="21" t="n">
        <f aca="false">O770+O772</f>
        <v>0</v>
      </c>
      <c r="P769" s="21" t="n">
        <f aca="false">P770+P772</f>
        <v>1106476.76</v>
      </c>
      <c r="Q769" s="21" t="n">
        <f aca="false">Q770+Q772</f>
        <v>0</v>
      </c>
      <c r="R769" s="21" t="s">
        <v>31</v>
      </c>
      <c r="S769" s="21" t="s">
        <v>31</v>
      </c>
      <c r="T769" s="17" t="s">
        <v>31</v>
      </c>
      <c r="U769" s="77"/>
      <c r="V769" s="77"/>
    </row>
    <row r="770" customFormat="false" ht="14.35" hidden="false" customHeight="false" outlineLevel="0" collapsed="false">
      <c r="A770" s="38" t="s">
        <v>624</v>
      </c>
      <c r="B770" s="37" t="s">
        <v>609</v>
      </c>
      <c r="C770" s="18" t="s">
        <v>31</v>
      </c>
      <c r="D770" s="18" t="s">
        <v>31</v>
      </c>
      <c r="E770" s="18" t="s">
        <v>31</v>
      </c>
      <c r="F770" s="18" t="s">
        <v>31</v>
      </c>
      <c r="G770" s="18" t="s">
        <v>31</v>
      </c>
      <c r="H770" s="21" t="n">
        <f aca="false">H771</f>
        <v>313</v>
      </c>
      <c r="I770" s="21" t="n">
        <f aca="false">I771</f>
        <v>300</v>
      </c>
      <c r="J770" s="21" t="n">
        <f aca="false">J771</f>
        <v>300</v>
      </c>
      <c r="K770" s="26" t="n">
        <f aca="false">K771</f>
        <v>24</v>
      </c>
      <c r="L770" s="21" t="n">
        <f aca="false">L771</f>
        <v>315737</v>
      </c>
      <c r="M770" s="21" t="n">
        <f aca="false">M771</f>
        <v>0</v>
      </c>
      <c r="N770" s="21" t="n">
        <f aca="false">N771</f>
        <v>143724.24</v>
      </c>
      <c r="O770" s="21" t="n">
        <f aca="false">O771</f>
        <v>0</v>
      </c>
      <c r="P770" s="21" t="n">
        <f aca="false">P771</f>
        <v>172012.76</v>
      </c>
      <c r="Q770" s="21" t="n">
        <v>0</v>
      </c>
      <c r="R770" s="21" t="s">
        <v>31</v>
      </c>
      <c r="S770" s="21" t="s">
        <v>31</v>
      </c>
      <c r="T770" s="17" t="s">
        <v>31</v>
      </c>
      <c r="U770" s="77"/>
      <c r="V770" s="77"/>
    </row>
    <row r="771" s="9" customFormat="true" ht="14.35" hidden="false" customHeight="false" outlineLevel="0" collapsed="false">
      <c r="A771" s="38" t="s">
        <v>626</v>
      </c>
      <c r="B771" s="39" t="s">
        <v>1279</v>
      </c>
      <c r="C771" s="17" t="n">
        <v>1985</v>
      </c>
      <c r="D771" s="17" t="n">
        <v>1985</v>
      </c>
      <c r="E771" s="40" t="s">
        <v>40</v>
      </c>
      <c r="F771" s="17" t="n">
        <v>2</v>
      </c>
      <c r="G771" s="17" t="n">
        <v>1</v>
      </c>
      <c r="H771" s="21" t="n">
        <v>313</v>
      </c>
      <c r="I771" s="21" t="n">
        <v>300</v>
      </c>
      <c r="J771" s="21" t="n">
        <v>300</v>
      </c>
      <c r="K771" s="26" t="n">
        <v>24</v>
      </c>
      <c r="L771" s="21" t="n">
        <f aca="false">'Приложение 2'!C771</f>
        <v>315737</v>
      </c>
      <c r="M771" s="21" t="n">
        <v>0</v>
      </c>
      <c r="N771" s="21" t="n">
        <v>143724.24</v>
      </c>
      <c r="O771" s="21" t="n">
        <v>0</v>
      </c>
      <c r="P771" s="21" t="n">
        <f aca="false">L771-N771</f>
        <v>172012.76</v>
      </c>
      <c r="Q771" s="21" t="n">
        <v>0</v>
      </c>
      <c r="R771" s="21" t="n">
        <f aca="false">L771/I771</f>
        <v>1052.45666666667</v>
      </c>
      <c r="S771" s="21" t="n">
        <f aca="false">R771</f>
        <v>1052.45666666667</v>
      </c>
      <c r="T771" s="38" t="s">
        <v>477</v>
      </c>
      <c r="U771" s="77"/>
      <c r="V771" s="77"/>
    </row>
    <row r="772" s="9" customFormat="true" ht="14.35" hidden="false" customHeight="false" outlineLevel="0" collapsed="false">
      <c r="A772" s="38" t="s">
        <v>628</v>
      </c>
      <c r="B772" s="37" t="s">
        <v>613</v>
      </c>
      <c r="C772" s="18" t="s">
        <v>31</v>
      </c>
      <c r="D772" s="18" t="s">
        <v>31</v>
      </c>
      <c r="E772" s="18" t="s">
        <v>31</v>
      </c>
      <c r="F772" s="18" t="s">
        <v>31</v>
      </c>
      <c r="G772" s="18" t="s">
        <v>31</v>
      </c>
      <c r="H772" s="21" t="n">
        <f aca="false">SUM(H773:H774)</f>
        <v>1746.87</v>
      </c>
      <c r="I772" s="21" t="n">
        <f aca="false">SUM(I773:I774)</f>
        <v>1616</v>
      </c>
      <c r="J772" s="21" t="n">
        <f aca="false">SUM(J773:J774)</f>
        <v>1264</v>
      </c>
      <c r="K772" s="26" t="n">
        <f aca="false">SUM(K773:K774)</f>
        <v>62</v>
      </c>
      <c r="L772" s="21" t="n">
        <f aca="false">SUM(L773:L774)</f>
        <v>1980683</v>
      </c>
      <c r="M772" s="21" t="n">
        <f aca="false">SUM(M773:M774)</f>
        <v>0</v>
      </c>
      <c r="N772" s="21" t="n">
        <f aca="false">SUM(N773:N774)</f>
        <v>1046219</v>
      </c>
      <c r="O772" s="21" t="n">
        <f aca="false">SUM(O773:O774)</f>
        <v>0</v>
      </c>
      <c r="P772" s="21" t="n">
        <f aca="false">SUM(P773:P774)</f>
        <v>934464</v>
      </c>
      <c r="Q772" s="21" t="n">
        <f aca="false">SUM(Q773:Q774)</f>
        <v>0</v>
      </c>
      <c r="R772" s="21" t="s">
        <v>31</v>
      </c>
      <c r="S772" s="21" t="s">
        <v>31</v>
      </c>
      <c r="T772" s="17" t="s">
        <v>31</v>
      </c>
      <c r="U772" s="77"/>
      <c r="V772" s="77"/>
    </row>
    <row r="773" s="9" customFormat="true" ht="14.35" hidden="false" customHeight="false" outlineLevel="0" collapsed="false">
      <c r="A773" s="38" t="s">
        <v>629</v>
      </c>
      <c r="B773" s="39" t="s">
        <v>1280</v>
      </c>
      <c r="C773" s="17" t="n">
        <v>1979</v>
      </c>
      <c r="D773" s="17" t="n">
        <v>1979</v>
      </c>
      <c r="E773" s="40" t="s">
        <v>40</v>
      </c>
      <c r="F773" s="17" t="n">
        <v>2</v>
      </c>
      <c r="G773" s="17" t="n">
        <v>3</v>
      </c>
      <c r="H773" s="21" t="n">
        <v>1175.15</v>
      </c>
      <c r="I773" s="21" t="n">
        <v>1082</v>
      </c>
      <c r="J773" s="21" t="n">
        <v>730</v>
      </c>
      <c r="K773" s="26" t="n">
        <v>36</v>
      </c>
      <c r="L773" s="21" t="n">
        <f aca="false">'Приложение 2'!C773</f>
        <v>882668</v>
      </c>
      <c r="M773" s="21" t="n">
        <v>0</v>
      </c>
      <c r="N773" s="21" t="n">
        <v>526622</v>
      </c>
      <c r="O773" s="21" t="n">
        <v>0</v>
      </c>
      <c r="P773" s="21" t="n">
        <f aca="false">L773-N773</f>
        <v>356046</v>
      </c>
      <c r="Q773" s="21" t="n">
        <v>0</v>
      </c>
      <c r="R773" s="21" t="n">
        <f aca="false">L773/I773</f>
        <v>815.77449168207</v>
      </c>
      <c r="S773" s="21" t="n">
        <f aca="false">L773/I773</f>
        <v>815.77449168207</v>
      </c>
      <c r="T773" s="42" t="n">
        <v>42735</v>
      </c>
      <c r="U773" s="77"/>
      <c r="V773" s="77"/>
    </row>
    <row r="774" s="9" customFormat="true" ht="14.35" hidden="false" customHeight="false" outlineLevel="0" collapsed="false">
      <c r="A774" s="38" t="s">
        <v>1281</v>
      </c>
      <c r="B774" s="39" t="s">
        <v>1282</v>
      </c>
      <c r="C774" s="17" t="n">
        <v>1972</v>
      </c>
      <c r="D774" s="17" t="n">
        <v>1972</v>
      </c>
      <c r="E774" s="40" t="s">
        <v>40</v>
      </c>
      <c r="F774" s="17" t="n">
        <v>2</v>
      </c>
      <c r="G774" s="17" t="n">
        <v>2</v>
      </c>
      <c r="H774" s="21" t="n">
        <v>571.72</v>
      </c>
      <c r="I774" s="21" t="n">
        <v>534</v>
      </c>
      <c r="J774" s="21" t="n">
        <v>534</v>
      </c>
      <c r="K774" s="26" t="n">
        <v>26</v>
      </c>
      <c r="L774" s="21" t="n">
        <f aca="false">'Приложение 2'!C774</f>
        <v>1098015</v>
      </c>
      <c r="M774" s="21" t="n">
        <v>0</v>
      </c>
      <c r="N774" s="21" t="n">
        <v>519597</v>
      </c>
      <c r="O774" s="21" t="n">
        <v>0</v>
      </c>
      <c r="P774" s="21" t="n">
        <f aca="false">L774-N774</f>
        <v>578418</v>
      </c>
      <c r="Q774" s="21" t="n">
        <v>0</v>
      </c>
      <c r="R774" s="21" t="n">
        <f aca="false">L774/I774</f>
        <v>2056.20786516854</v>
      </c>
      <c r="S774" s="21" t="n">
        <f aca="false">L774/I774</f>
        <v>2056.20786516854</v>
      </c>
      <c r="T774" s="42" t="n">
        <v>42735</v>
      </c>
      <c r="U774" s="77"/>
      <c r="V774" s="77"/>
    </row>
    <row r="775" s="9" customFormat="true" ht="14.35" hidden="false" customHeight="false" outlineLevel="0" collapsed="false">
      <c r="A775" s="17" t="n">
        <v>11</v>
      </c>
      <c r="B775" s="39" t="s">
        <v>215</v>
      </c>
      <c r="C775" s="18" t="s">
        <v>31</v>
      </c>
      <c r="D775" s="18" t="s">
        <v>31</v>
      </c>
      <c r="E775" s="18" t="s">
        <v>31</v>
      </c>
      <c r="F775" s="18" t="s">
        <v>31</v>
      </c>
      <c r="G775" s="18" t="s">
        <v>31</v>
      </c>
      <c r="H775" s="21" t="n">
        <f aca="false">H776+H778</f>
        <v>1663</v>
      </c>
      <c r="I775" s="21" t="n">
        <f aca="false">I776+I778</f>
        <v>1454.5</v>
      </c>
      <c r="J775" s="21" t="n">
        <f aca="false">J776+J778</f>
        <v>1115</v>
      </c>
      <c r="K775" s="26" t="n">
        <f aca="false">K776+K778</f>
        <v>55</v>
      </c>
      <c r="L775" s="21" t="n">
        <f aca="false">L776+L778</f>
        <v>4906158.14</v>
      </c>
      <c r="M775" s="21" t="n">
        <f aca="false">M776+M778</f>
        <v>0</v>
      </c>
      <c r="N775" s="21" t="n">
        <f aca="false">N776+N778</f>
        <v>1725695.24</v>
      </c>
      <c r="O775" s="21" t="n">
        <f aca="false">O776+O778</f>
        <v>370513.14</v>
      </c>
      <c r="P775" s="21" t="n">
        <f aca="false">P776+P778</f>
        <v>2809949.76</v>
      </c>
      <c r="Q775" s="21" t="n">
        <f aca="false">Q776+Q778</f>
        <v>0</v>
      </c>
      <c r="R775" s="21" t="s">
        <v>31</v>
      </c>
      <c r="S775" s="21" t="s">
        <v>31</v>
      </c>
      <c r="T775" s="17" t="s">
        <v>31</v>
      </c>
      <c r="U775" s="77"/>
      <c r="V775" s="77"/>
    </row>
    <row r="776" s="9" customFormat="true" ht="14.35" hidden="false" customHeight="false" outlineLevel="0" collapsed="false">
      <c r="A776" s="38" t="s">
        <v>635</v>
      </c>
      <c r="B776" s="37" t="s">
        <v>217</v>
      </c>
      <c r="C776" s="18" t="s">
        <v>31</v>
      </c>
      <c r="D776" s="18" t="s">
        <v>31</v>
      </c>
      <c r="E776" s="18" t="s">
        <v>31</v>
      </c>
      <c r="F776" s="18" t="s">
        <v>31</v>
      </c>
      <c r="G776" s="18" t="s">
        <v>31</v>
      </c>
      <c r="H776" s="21" t="n">
        <f aca="false">H777</f>
        <v>841.7</v>
      </c>
      <c r="I776" s="21" t="n">
        <f aca="false">I777</f>
        <v>741.5</v>
      </c>
      <c r="J776" s="21" t="n">
        <f aca="false">J777</f>
        <v>402</v>
      </c>
      <c r="K776" s="26" t="n">
        <f aca="false">K777</f>
        <v>20</v>
      </c>
      <c r="L776" s="21" t="n">
        <f aca="false">L777</f>
        <v>4349361.14</v>
      </c>
      <c r="M776" s="21" t="n">
        <f aca="false">M777</f>
        <v>0</v>
      </c>
      <c r="N776" s="21" t="n">
        <f aca="false">N777</f>
        <v>1267086.24</v>
      </c>
      <c r="O776" s="21" t="n">
        <f aca="false">O777</f>
        <v>370513.14</v>
      </c>
      <c r="P776" s="21" t="n">
        <f aca="false">P777</f>
        <v>2711761.76</v>
      </c>
      <c r="Q776" s="21" t="n">
        <f aca="false">Q777</f>
        <v>0</v>
      </c>
      <c r="R776" s="21" t="s">
        <v>31</v>
      </c>
      <c r="S776" s="21" t="s">
        <v>31</v>
      </c>
      <c r="T776" s="17" t="s">
        <v>31</v>
      </c>
      <c r="U776" s="77"/>
      <c r="V776" s="77"/>
    </row>
    <row r="777" s="9" customFormat="true" ht="14.35" hidden="false" customHeight="false" outlineLevel="0" collapsed="false">
      <c r="A777" s="38" t="s">
        <v>637</v>
      </c>
      <c r="B777" s="39" t="s">
        <v>1283</v>
      </c>
      <c r="C777" s="17" t="n">
        <v>1982</v>
      </c>
      <c r="D777" s="17" t="n">
        <v>1982</v>
      </c>
      <c r="E777" s="40" t="s">
        <v>40</v>
      </c>
      <c r="F777" s="17" t="n">
        <v>2</v>
      </c>
      <c r="G777" s="17" t="n">
        <v>3</v>
      </c>
      <c r="H777" s="21" t="n">
        <v>841.7</v>
      </c>
      <c r="I777" s="21" t="n">
        <v>741.5</v>
      </c>
      <c r="J777" s="21" t="n">
        <v>402</v>
      </c>
      <c r="K777" s="26" t="n">
        <v>20</v>
      </c>
      <c r="L777" s="21" t="n">
        <f aca="false">'Приложение 2'!C777</f>
        <v>4349361.14</v>
      </c>
      <c r="M777" s="21" t="n">
        <v>0</v>
      </c>
      <c r="N777" s="21" t="n">
        <v>1267086.24</v>
      </c>
      <c r="O777" s="21" t="n">
        <v>370513.14</v>
      </c>
      <c r="P777" s="21" t="n">
        <f aca="false">L777-N777-O777</f>
        <v>2711761.76</v>
      </c>
      <c r="Q777" s="21" t="n">
        <v>0</v>
      </c>
      <c r="R777" s="21" t="n">
        <f aca="false">L777/I777</f>
        <v>5865.62527309508</v>
      </c>
      <c r="S777" s="21" t="n">
        <f aca="false">L777/I777</f>
        <v>5865.62527309508</v>
      </c>
      <c r="T777" s="42" t="n">
        <v>42735</v>
      </c>
      <c r="U777" s="77"/>
      <c r="V777" s="77"/>
    </row>
    <row r="778" s="78" customFormat="true" ht="14.35" hidden="false" customHeight="false" outlineLevel="0" collapsed="false">
      <c r="A778" s="38" t="s">
        <v>639</v>
      </c>
      <c r="B778" s="37" t="s">
        <v>631</v>
      </c>
      <c r="C778" s="18" t="s">
        <v>31</v>
      </c>
      <c r="D778" s="18" t="s">
        <v>31</v>
      </c>
      <c r="E778" s="18" t="s">
        <v>31</v>
      </c>
      <c r="F778" s="18" t="s">
        <v>31</v>
      </c>
      <c r="G778" s="18" t="s">
        <v>31</v>
      </c>
      <c r="H778" s="21" t="n">
        <f aca="false">H779</f>
        <v>821.3</v>
      </c>
      <c r="I778" s="21" t="n">
        <f aca="false">I779</f>
        <v>713</v>
      </c>
      <c r="J778" s="21" t="n">
        <f aca="false">J779</f>
        <v>713</v>
      </c>
      <c r="K778" s="26" t="n">
        <f aca="false">K779</f>
        <v>35</v>
      </c>
      <c r="L778" s="21" t="n">
        <f aca="false">L779</f>
        <v>556797</v>
      </c>
      <c r="M778" s="21" t="n">
        <f aca="false">M779</f>
        <v>0</v>
      </c>
      <c r="N778" s="21" t="n">
        <f aca="false">N779</f>
        <v>458609</v>
      </c>
      <c r="O778" s="21" t="n">
        <f aca="false">O779</f>
        <v>0</v>
      </c>
      <c r="P778" s="21" t="n">
        <f aca="false">P779</f>
        <v>98188</v>
      </c>
      <c r="Q778" s="21" t="n">
        <f aca="false">Q779</f>
        <v>0</v>
      </c>
      <c r="R778" s="21" t="s">
        <v>31</v>
      </c>
      <c r="S778" s="21" t="s">
        <v>31</v>
      </c>
      <c r="T778" s="17" t="s">
        <v>31</v>
      </c>
      <c r="U778" s="77"/>
      <c r="V778" s="77"/>
    </row>
    <row r="779" s="78" customFormat="true" ht="14.35" hidden="false" customHeight="false" outlineLevel="0" collapsed="false">
      <c r="A779" s="38" t="s">
        <v>641</v>
      </c>
      <c r="B779" s="39" t="s">
        <v>1284</v>
      </c>
      <c r="C779" s="17" t="n">
        <v>1981</v>
      </c>
      <c r="D779" s="17" t="n">
        <v>2012</v>
      </c>
      <c r="E779" s="40" t="s">
        <v>40</v>
      </c>
      <c r="F779" s="17" t="n">
        <v>2</v>
      </c>
      <c r="G779" s="17" t="n">
        <v>3</v>
      </c>
      <c r="H779" s="21" t="n">
        <v>821.3</v>
      </c>
      <c r="I779" s="21" t="n">
        <v>713</v>
      </c>
      <c r="J779" s="21" t="n">
        <v>713</v>
      </c>
      <c r="K779" s="26" t="n">
        <v>35</v>
      </c>
      <c r="L779" s="21" t="n">
        <f aca="false">'Приложение 2'!C779</f>
        <v>556797</v>
      </c>
      <c r="M779" s="21" t="n">
        <v>0</v>
      </c>
      <c r="N779" s="21" t="n">
        <v>458609</v>
      </c>
      <c r="O779" s="21" t="n">
        <v>0</v>
      </c>
      <c r="P779" s="21" t="n">
        <f aca="false">L779-N779</f>
        <v>98188</v>
      </c>
      <c r="Q779" s="21" t="n">
        <v>0</v>
      </c>
      <c r="R779" s="21" t="n">
        <f aca="false">L779/I779</f>
        <v>780.921458625526</v>
      </c>
      <c r="S779" s="21" t="n">
        <f aca="false">L779/I779</f>
        <v>780.921458625526</v>
      </c>
      <c r="T779" s="42" t="n">
        <v>42735</v>
      </c>
      <c r="U779" s="77"/>
      <c r="V779" s="77"/>
    </row>
    <row r="780" s="9" customFormat="true" ht="14.35" hidden="false" customHeight="false" outlineLevel="0" collapsed="false">
      <c r="A780" s="17" t="n">
        <v>12</v>
      </c>
      <c r="B780" s="39" t="s">
        <v>634</v>
      </c>
      <c r="C780" s="18" t="s">
        <v>31</v>
      </c>
      <c r="D780" s="18" t="s">
        <v>31</v>
      </c>
      <c r="E780" s="18" t="s">
        <v>31</v>
      </c>
      <c r="F780" s="18" t="s">
        <v>31</v>
      </c>
      <c r="G780" s="18" t="s">
        <v>31</v>
      </c>
      <c r="H780" s="21" t="n">
        <f aca="false">H781+H783+H786</f>
        <v>3331.4</v>
      </c>
      <c r="I780" s="21" t="n">
        <f aca="false">I781+I783+I786</f>
        <v>3036.5</v>
      </c>
      <c r="J780" s="21" t="n">
        <f aca="false">J781+J783+J786</f>
        <v>2367.5</v>
      </c>
      <c r="K780" s="26" t="n">
        <f aca="false">K781+K783+K786</f>
        <v>184</v>
      </c>
      <c r="L780" s="21" t="n">
        <f aca="false">L781+L783+L786</f>
        <v>5523571</v>
      </c>
      <c r="M780" s="21" t="n">
        <f aca="false">M781+M783+M786</f>
        <v>0</v>
      </c>
      <c r="N780" s="21" t="n">
        <f aca="false">N781+N783+N786</f>
        <v>2772647.38</v>
      </c>
      <c r="O780" s="21" t="n">
        <f aca="false">O781+O783+O786</f>
        <v>0</v>
      </c>
      <c r="P780" s="21" t="n">
        <f aca="false">P781+P783+P786</f>
        <v>2750923.62</v>
      </c>
      <c r="Q780" s="21" t="n">
        <f aca="false">Q781+Q783+Q786</f>
        <v>0</v>
      </c>
      <c r="R780" s="21" t="s">
        <v>31</v>
      </c>
      <c r="S780" s="21" t="s">
        <v>31</v>
      </c>
      <c r="T780" s="17" t="s">
        <v>31</v>
      </c>
      <c r="U780" s="77"/>
      <c r="V780" s="77"/>
    </row>
    <row r="781" s="9" customFormat="true" ht="14.35" hidden="false" customHeight="false" outlineLevel="0" collapsed="false">
      <c r="A781" s="38" t="s">
        <v>647</v>
      </c>
      <c r="B781" s="37" t="s">
        <v>1285</v>
      </c>
      <c r="C781" s="18" t="s">
        <v>31</v>
      </c>
      <c r="D781" s="18" t="s">
        <v>31</v>
      </c>
      <c r="E781" s="18" t="s">
        <v>31</v>
      </c>
      <c r="F781" s="18" t="s">
        <v>31</v>
      </c>
      <c r="G781" s="18" t="s">
        <v>31</v>
      </c>
      <c r="H781" s="21" t="n">
        <f aca="false">H782</f>
        <v>817.5</v>
      </c>
      <c r="I781" s="21" t="n">
        <f aca="false">I782</f>
        <v>729.6</v>
      </c>
      <c r="J781" s="21" t="n">
        <f aca="false">J782</f>
        <v>729.6</v>
      </c>
      <c r="K781" s="26" t="n">
        <f aca="false">K782</f>
        <v>45</v>
      </c>
      <c r="L781" s="21" t="n">
        <f aca="false">L782</f>
        <v>791060</v>
      </c>
      <c r="M781" s="21" t="n">
        <f aca="false">M782</f>
        <v>0</v>
      </c>
      <c r="N781" s="21" t="n">
        <f aca="false">N782</f>
        <v>395530</v>
      </c>
      <c r="O781" s="21" t="n">
        <f aca="false">O782</f>
        <v>0</v>
      </c>
      <c r="P781" s="21" t="n">
        <f aca="false">P782</f>
        <v>395530</v>
      </c>
      <c r="Q781" s="21" t="n">
        <f aca="false">Q782</f>
        <v>0</v>
      </c>
      <c r="R781" s="21" t="s">
        <v>31</v>
      </c>
      <c r="S781" s="21" t="s">
        <v>31</v>
      </c>
      <c r="T781" s="17" t="s">
        <v>31</v>
      </c>
      <c r="U781" s="77"/>
      <c r="V781" s="77"/>
    </row>
    <row r="782" s="9" customFormat="true" ht="14.35" hidden="false" customHeight="false" outlineLevel="0" collapsed="false">
      <c r="A782" s="38" t="s">
        <v>648</v>
      </c>
      <c r="B782" s="39" t="s">
        <v>1286</v>
      </c>
      <c r="C782" s="17" t="n">
        <v>1982</v>
      </c>
      <c r="D782" s="17" t="n">
        <v>2011</v>
      </c>
      <c r="E782" s="40" t="s">
        <v>40</v>
      </c>
      <c r="F782" s="17" t="n">
        <v>2</v>
      </c>
      <c r="G782" s="17" t="n">
        <v>3</v>
      </c>
      <c r="H782" s="21" t="n">
        <v>817.5</v>
      </c>
      <c r="I782" s="21" t="n">
        <v>729.6</v>
      </c>
      <c r="J782" s="21" t="n">
        <v>729.6</v>
      </c>
      <c r="K782" s="26" t="n">
        <v>45</v>
      </c>
      <c r="L782" s="21" t="n">
        <f aca="false">'Приложение 2'!C782</f>
        <v>791060</v>
      </c>
      <c r="M782" s="21" t="n">
        <v>0</v>
      </c>
      <c r="N782" s="21" t="n">
        <v>395530</v>
      </c>
      <c r="O782" s="21" t="n">
        <v>0</v>
      </c>
      <c r="P782" s="21" t="n">
        <f aca="false">L782-N782</f>
        <v>395530</v>
      </c>
      <c r="Q782" s="21" t="n">
        <f aca="false">L782-N782-O782-P782</f>
        <v>0</v>
      </c>
      <c r="R782" s="21" t="n">
        <f aca="false">L782/I782</f>
        <v>1084.23793859649</v>
      </c>
      <c r="S782" s="21" t="n">
        <f aca="false">R782</f>
        <v>1084.23793859649</v>
      </c>
      <c r="T782" s="38" t="s">
        <v>477</v>
      </c>
      <c r="U782" s="77"/>
      <c r="V782" s="77"/>
    </row>
    <row r="783" s="78" customFormat="true" ht="14.35" hidden="false" customHeight="false" outlineLevel="0" collapsed="false">
      <c r="A783" s="38" t="s">
        <v>651</v>
      </c>
      <c r="B783" s="37" t="s">
        <v>640</v>
      </c>
      <c r="C783" s="18" t="s">
        <v>31</v>
      </c>
      <c r="D783" s="18" t="s">
        <v>31</v>
      </c>
      <c r="E783" s="18" t="s">
        <v>31</v>
      </c>
      <c r="F783" s="18" t="s">
        <v>31</v>
      </c>
      <c r="G783" s="18" t="s">
        <v>31</v>
      </c>
      <c r="H783" s="21" t="n">
        <f aca="false">SUM(H784:H785)</f>
        <v>2151.9</v>
      </c>
      <c r="I783" s="21" t="n">
        <f aca="false">SUM(I784:I785)</f>
        <v>1970.4</v>
      </c>
      <c r="J783" s="21" t="n">
        <f aca="false">SUM(J784:J785)</f>
        <v>1301.4</v>
      </c>
      <c r="K783" s="26" t="n">
        <f aca="false">SUM(K784:K785)</f>
        <v>118</v>
      </c>
      <c r="L783" s="21" t="n">
        <f aca="false">SUM(L784:L785)</f>
        <v>3133566</v>
      </c>
      <c r="M783" s="21" t="n">
        <f aca="false">SUM(M784:M785)</f>
        <v>0</v>
      </c>
      <c r="N783" s="21" t="n">
        <f aca="false">SUM(N784:N785)</f>
        <v>929232</v>
      </c>
      <c r="O783" s="21" t="n">
        <f aca="false">SUM(O784:O785)</f>
        <v>0</v>
      </c>
      <c r="P783" s="21" t="n">
        <f aca="false">SUM(P784:P785)</f>
        <v>2204334</v>
      </c>
      <c r="Q783" s="21" t="n">
        <f aca="false">SUM(Q784:Q785)</f>
        <v>0</v>
      </c>
      <c r="R783" s="21" t="s">
        <v>31</v>
      </c>
      <c r="S783" s="21" t="s">
        <v>31</v>
      </c>
      <c r="T783" s="18" t="s">
        <v>31</v>
      </c>
      <c r="U783" s="77"/>
      <c r="V783" s="77"/>
    </row>
    <row r="784" s="78" customFormat="true" ht="14.35" hidden="false" customHeight="false" outlineLevel="0" collapsed="false">
      <c r="A784" s="38" t="s">
        <v>653</v>
      </c>
      <c r="B784" s="37" t="s">
        <v>1287</v>
      </c>
      <c r="C784" s="17" t="n">
        <v>1966</v>
      </c>
      <c r="D784" s="17" t="n">
        <v>1966</v>
      </c>
      <c r="E784" s="40" t="s">
        <v>40</v>
      </c>
      <c r="F784" s="17" t="n">
        <v>2</v>
      </c>
      <c r="G784" s="17" t="n">
        <v>1</v>
      </c>
      <c r="H784" s="21" t="n">
        <v>345.5</v>
      </c>
      <c r="I784" s="21" t="n">
        <v>322.7</v>
      </c>
      <c r="J784" s="21" t="n">
        <v>207.6</v>
      </c>
      <c r="K784" s="26" t="n">
        <v>10</v>
      </c>
      <c r="L784" s="21" t="n">
        <f aca="false">'Приложение 2'!C784</f>
        <v>941400</v>
      </c>
      <c r="M784" s="21" t="n">
        <v>0</v>
      </c>
      <c r="N784" s="21" t="n">
        <v>317361</v>
      </c>
      <c r="O784" s="21" t="n">
        <v>0</v>
      </c>
      <c r="P784" s="21" t="n">
        <f aca="false">L784-N784</f>
        <v>624039</v>
      </c>
      <c r="Q784" s="21" t="n">
        <v>0</v>
      </c>
      <c r="R784" s="21" t="n">
        <f aca="false">L784/I784</f>
        <v>2917.26061357298</v>
      </c>
      <c r="S784" s="21" t="n">
        <f aca="false">R784</f>
        <v>2917.26061357298</v>
      </c>
      <c r="T784" s="42" t="n">
        <v>42735</v>
      </c>
      <c r="U784" s="77"/>
      <c r="V784" s="77"/>
    </row>
    <row r="785" s="78" customFormat="true" ht="14.35" hidden="false" customHeight="false" outlineLevel="0" collapsed="false">
      <c r="A785" s="38" t="s">
        <v>1288</v>
      </c>
      <c r="B785" s="39" t="s">
        <v>1289</v>
      </c>
      <c r="C785" s="17" t="n">
        <v>1980</v>
      </c>
      <c r="D785" s="17" t="n">
        <v>2011</v>
      </c>
      <c r="E785" s="40" t="s">
        <v>45</v>
      </c>
      <c r="F785" s="17" t="n">
        <v>3</v>
      </c>
      <c r="G785" s="17" t="n">
        <v>3</v>
      </c>
      <c r="H785" s="21" t="n">
        <v>1806.4</v>
      </c>
      <c r="I785" s="21" t="n">
        <v>1647.7</v>
      </c>
      <c r="J785" s="21" t="n">
        <v>1093.8</v>
      </c>
      <c r="K785" s="26" t="n">
        <v>108</v>
      </c>
      <c r="L785" s="21" t="n">
        <f aca="false">'Приложение 2'!C785</f>
        <v>2192166</v>
      </c>
      <c r="M785" s="21" t="n">
        <v>0</v>
      </c>
      <c r="N785" s="21" t="n">
        <v>611871</v>
      </c>
      <c r="O785" s="21" t="n">
        <v>0</v>
      </c>
      <c r="P785" s="21" t="n">
        <f aca="false">L785-N785</f>
        <v>1580295</v>
      </c>
      <c r="Q785" s="21" t="n">
        <v>0</v>
      </c>
      <c r="R785" s="21" t="n">
        <f aca="false">L785/I785</f>
        <v>1330.44000728288</v>
      </c>
      <c r="S785" s="21" t="n">
        <f aca="false">R785</f>
        <v>1330.44000728288</v>
      </c>
      <c r="T785" s="42" t="n">
        <v>42735</v>
      </c>
      <c r="U785" s="77"/>
      <c r="V785" s="77"/>
    </row>
    <row r="786" s="78" customFormat="true" ht="14.35" hidden="false" customHeight="false" outlineLevel="0" collapsed="false">
      <c r="A786" s="38" t="s">
        <v>655</v>
      </c>
      <c r="B786" s="37" t="s">
        <v>644</v>
      </c>
      <c r="C786" s="18" t="s">
        <v>31</v>
      </c>
      <c r="D786" s="18" t="s">
        <v>31</v>
      </c>
      <c r="E786" s="18" t="s">
        <v>31</v>
      </c>
      <c r="F786" s="18" t="s">
        <v>31</v>
      </c>
      <c r="G786" s="18" t="s">
        <v>31</v>
      </c>
      <c r="H786" s="21" t="n">
        <f aca="false">SUM(H787:H787)</f>
        <v>362</v>
      </c>
      <c r="I786" s="21" t="n">
        <f aca="false">SUM(I787:I787)</f>
        <v>336.5</v>
      </c>
      <c r="J786" s="21" t="n">
        <f aca="false">SUM(J787:J787)</f>
        <v>336.5</v>
      </c>
      <c r="K786" s="26" t="n">
        <f aca="false">SUM(K787:K787)</f>
        <v>21</v>
      </c>
      <c r="L786" s="21" t="n">
        <f aca="false">SUM(L787:L787)</f>
        <v>1598945</v>
      </c>
      <c r="M786" s="21" t="n">
        <f aca="false">SUM(M787:M787)</f>
        <v>0</v>
      </c>
      <c r="N786" s="21" t="n">
        <f aca="false">SUM(N787:N787)</f>
        <v>1447885.38</v>
      </c>
      <c r="O786" s="21" t="n">
        <f aca="false">SUM(O787:O787)</f>
        <v>0</v>
      </c>
      <c r="P786" s="21" t="n">
        <f aca="false">SUM(P787:P787)</f>
        <v>151059.62</v>
      </c>
      <c r="Q786" s="21" t="n">
        <f aca="false">SUM(Q787:Q787)</f>
        <v>0</v>
      </c>
      <c r="R786" s="21" t="s">
        <v>31</v>
      </c>
      <c r="S786" s="21" t="s">
        <v>31</v>
      </c>
      <c r="T786" s="17" t="s">
        <v>31</v>
      </c>
      <c r="U786" s="77"/>
      <c r="V786" s="77"/>
    </row>
    <row r="787" s="78" customFormat="true" ht="14.35" hidden="false" customHeight="false" outlineLevel="0" collapsed="false">
      <c r="A787" s="38" t="s">
        <v>657</v>
      </c>
      <c r="B787" s="39" t="s">
        <v>646</v>
      </c>
      <c r="C787" s="17" t="n">
        <v>1964</v>
      </c>
      <c r="D787" s="17" t="n">
        <v>2007</v>
      </c>
      <c r="E787" s="40" t="s">
        <v>40</v>
      </c>
      <c r="F787" s="17" t="n">
        <v>2</v>
      </c>
      <c r="G787" s="17" t="n">
        <v>1</v>
      </c>
      <c r="H787" s="21" t="n">
        <v>362</v>
      </c>
      <c r="I787" s="21" t="n">
        <v>336.5</v>
      </c>
      <c r="J787" s="21" t="n">
        <v>336.5</v>
      </c>
      <c r="K787" s="26" t="n">
        <v>21</v>
      </c>
      <c r="L787" s="21" t="n">
        <f aca="false">'Приложение 2'!C787</f>
        <v>1598945</v>
      </c>
      <c r="M787" s="21" t="n">
        <v>0</v>
      </c>
      <c r="N787" s="21" t="n">
        <f aca="false">L787-P787</f>
        <v>1447885.38</v>
      </c>
      <c r="O787" s="21" t="n">
        <v>0</v>
      </c>
      <c r="P787" s="21" t="n">
        <v>151059.62</v>
      </c>
      <c r="Q787" s="59" t="n">
        <v>0</v>
      </c>
      <c r="R787" s="21" t="n">
        <f aca="false">L787/I787</f>
        <v>4751.69390787519</v>
      </c>
      <c r="S787" s="21" t="n">
        <f aca="false">L787/I787</f>
        <v>4751.69390787519</v>
      </c>
      <c r="T787" s="38" t="s">
        <v>477</v>
      </c>
      <c r="U787" s="77"/>
      <c r="V787" s="77"/>
    </row>
    <row r="788" s="9" customFormat="true" ht="14.35" hidden="false" customHeight="false" outlineLevel="0" collapsed="false">
      <c r="A788" s="17" t="n">
        <v>13</v>
      </c>
      <c r="B788" s="39" t="s">
        <v>223</v>
      </c>
      <c r="C788" s="18" t="s">
        <v>31</v>
      </c>
      <c r="D788" s="18" t="s">
        <v>31</v>
      </c>
      <c r="E788" s="18" t="s">
        <v>31</v>
      </c>
      <c r="F788" s="18" t="s">
        <v>31</v>
      </c>
      <c r="G788" s="18" t="s">
        <v>31</v>
      </c>
      <c r="H788" s="21" t="n">
        <f aca="false">H789+H793+H795+H800+H804</f>
        <v>30107.36</v>
      </c>
      <c r="I788" s="21" t="n">
        <f aca="false">I789+I793+I795+I800+I804</f>
        <v>24639.52</v>
      </c>
      <c r="J788" s="21" t="n">
        <f aca="false">J789+J793+J795+J800+J804</f>
        <v>22097.6</v>
      </c>
      <c r="K788" s="26" t="n">
        <f aca="false">K789+K793+K795+K800+K804</f>
        <v>1304</v>
      </c>
      <c r="L788" s="21" t="n">
        <f aca="false">L789+L793+L795+L800+L804</f>
        <v>31635795.78</v>
      </c>
      <c r="M788" s="21" t="n">
        <f aca="false">M789+M793+M795+M800+M804</f>
        <v>0</v>
      </c>
      <c r="N788" s="21" t="n">
        <f aca="false">N789+N793+N795+N800+N804</f>
        <v>13180497.91</v>
      </c>
      <c r="O788" s="21" t="n">
        <f aca="false">O789+O793+O795+O800+O804</f>
        <v>0</v>
      </c>
      <c r="P788" s="21" t="n">
        <f aca="false">P789+P793+P795+P800+P804</f>
        <v>18455297.87</v>
      </c>
      <c r="Q788" s="21" t="n">
        <f aca="false">Q789+Q793+Q795+Q800+Q804</f>
        <v>0</v>
      </c>
      <c r="R788" s="21" t="s">
        <v>31</v>
      </c>
      <c r="S788" s="21" t="s">
        <v>31</v>
      </c>
      <c r="T788" s="17" t="s">
        <v>31</v>
      </c>
      <c r="U788" s="77"/>
      <c r="V788" s="77"/>
    </row>
    <row r="789" s="78" customFormat="true" ht="14.35" hidden="false" customHeight="false" outlineLevel="0" collapsed="false">
      <c r="A789" s="38" t="s">
        <v>670</v>
      </c>
      <c r="B789" s="37" t="s">
        <v>225</v>
      </c>
      <c r="C789" s="18" t="s">
        <v>31</v>
      </c>
      <c r="D789" s="18" t="s">
        <v>31</v>
      </c>
      <c r="E789" s="18" t="s">
        <v>31</v>
      </c>
      <c r="F789" s="18" t="s">
        <v>31</v>
      </c>
      <c r="G789" s="18" t="s">
        <v>31</v>
      </c>
      <c r="H789" s="21" t="n">
        <f aca="false">SUM(H790:H792)</f>
        <v>6909.9</v>
      </c>
      <c r="I789" s="21" t="n">
        <f aca="false">SUM(I790:I792)</f>
        <v>6208.4</v>
      </c>
      <c r="J789" s="21" t="n">
        <f aca="false">SUM(J790:J792)</f>
        <v>6208.4</v>
      </c>
      <c r="K789" s="26" t="n">
        <f aca="false">SUM(K790:K792)</f>
        <v>302</v>
      </c>
      <c r="L789" s="21" t="n">
        <f aca="false">SUM(L790:L792)</f>
        <v>5889603</v>
      </c>
      <c r="M789" s="21" t="n">
        <f aca="false">SUM(M790:M792)</f>
        <v>0</v>
      </c>
      <c r="N789" s="21" t="n">
        <f aca="false">SUM(N790:N792)</f>
        <v>2522046</v>
      </c>
      <c r="O789" s="21" t="n">
        <f aca="false">SUM(O790:O792)</f>
        <v>0</v>
      </c>
      <c r="P789" s="21" t="n">
        <f aca="false">SUM(P790:P792)</f>
        <v>3367557</v>
      </c>
      <c r="Q789" s="21" t="n">
        <f aca="false">SUM(Q790:Q792)</f>
        <v>0</v>
      </c>
      <c r="R789" s="21" t="s">
        <v>31</v>
      </c>
      <c r="S789" s="21" t="s">
        <v>31</v>
      </c>
      <c r="T789" s="17" t="s">
        <v>31</v>
      </c>
      <c r="U789" s="77"/>
      <c r="V789" s="77"/>
    </row>
    <row r="790" s="78" customFormat="true" ht="14.35" hidden="false" customHeight="false" outlineLevel="0" collapsed="false">
      <c r="A790" s="36" t="s">
        <v>671</v>
      </c>
      <c r="B790" s="46" t="s">
        <v>1290</v>
      </c>
      <c r="C790" s="47" t="n">
        <v>1973</v>
      </c>
      <c r="D790" s="47" t="n">
        <v>1973</v>
      </c>
      <c r="E790" s="40" t="s">
        <v>45</v>
      </c>
      <c r="F790" s="47" t="n">
        <v>2</v>
      </c>
      <c r="G790" s="47" t="n">
        <v>2</v>
      </c>
      <c r="H790" s="49" t="n">
        <v>610.4</v>
      </c>
      <c r="I790" s="49" t="n">
        <v>552.3</v>
      </c>
      <c r="J790" s="49" t="n">
        <v>552.3</v>
      </c>
      <c r="K790" s="98" t="n">
        <v>27</v>
      </c>
      <c r="L790" s="49" t="n">
        <f aca="false">'Приложение 2'!C790</f>
        <v>1135390</v>
      </c>
      <c r="M790" s="21" t="n">
        <v>0</v>
      </c>
      <c r="N790" s="49" t="n">
        <f aca="false">L790-P790</f>
        <v>410154</v>
      </c>
      <c r="O790" s="21" t="n">
        <v>0</v>
      </c>
      <c r="P790" s="49" t="n">
        <v>725236</v>
      </c>
      <c r="Q790" s="49" t="n">
        <v>0</v>
      </c>
      <c r="R790" s="49" t="n">
        <f aca="false">L790/I790</f>
        <v>2055.74868730762</v>
      </c>
      <c r="S790" s="49" t="n">
        <f aca="false">R790</f>
        <v>2055.74868730762</v>
      </c>
      <c r="T790" s="51" t="n">
        <v>42735</v>
      </c>
      <c r="U790" s="77"/>
      <c r="V790" s="77"/>
    </row>
    <row r="791" s="78" customFormat="true" ht="14.35" hidden="false" customHeight="false" outlineLevel="0" collapsed="false">
      <c r="A791" s="36" t="s">
        <v>672</v>
      </c>
      <c r="B791" s="46" t="s">
        <v>1291</v>
      </c>
      <c r="C791" s="47" t="n">
        <v>1986</v>
      </c>
      <c r="D791" s="47" t="n">
        <v>1986</v>
      </c>
      <c r="E791" s="40" t="s">
        <v>45</v>
      </c>
      <c r="F791" s="47" t="n">
        <v>4</v>
      </c>
      <c r="G791" s="47" t="n">
        <v>2</v>
      </c>
      <c r="H791" s="49" t="n">
        <v>1587.8</v>
      </c>
      <c r="I791" s="49" t="n">
        <v>1423.7</v>
      </c>
      <c r="J791" s="49" t="n">
        <v>1423.7</v>
      </c>
      <c r="K791" s="98" t="n">
        <v>69</v>
      </c>
      <c r="L791" s="49" t="n">
        <f aca="false">'Приложение 2'!C791</f>
        <v>1195293</v>
      </c>
      <c r="M791" s="21" t="n">
        <v>0</v>
      </c>
      <c r="N791" s="49" t="n">
        <f aca="false">L791-P791</f>
        <v>588113</v>
      </c>
      <c r="O791" s="21" t="n">
        <v>0</v>
      </c>
      <c r="P791" s="49" t="n">
        <v>607180</v>
      </c>
      <c r="Q791" s="49" t="n">
        <v>0</v>
      </c>
      <c r="R791" s="49" t="n">
        <f aca="false">L791/I791</f>
        <v>839.568026971974</v>
      </c>
      <c r="S791" s="49" t="n">
        <f aca="false">R791</f>
        <v>839.568026971974</v>
      </c>
      <c r="T791" s="51" t="n">
        <v>42735</v>
      </c>
      <c r="U791" s="77"/>
      <c r="V791" s="77"/>
    </row>
    <row r="792" s="78" customFormat="true" ht="14.35" hidden="false" customHeight="false" outlineLevel="0" collapsed="false">
      <c r="A792" s="36" t="s">
        <v>674</v>
      </c>
      <c r="B792" s="39" t="s">
        <v>1292</v>
      </c>
      <c r="C792" s="17" t="n">
        <v>1986</v>
      </c>
      <c r="D792" s="17" t="n">
        <v>2011</v>
      </c>
      <c r="E792" s="40" t="s">
        <v>45</v>
      </c>
      <c r="F792" s="17" t="n">
        <v>5</v>
      </c>
      <c r="G792" s="17" t="n">
        <v>6</v>
      </c>
      <c r="H792" s="17" t="n">
        <v>4711.7</v>
      </c>
      <c r="I792" s="17" t="n">
        <v>4232.4</v>
      </c>
      <c r="J792" s="17" t="n">
        <v>4232.4</v>
      </c>
      <c r="K792" s="17" t="n">
        <v>206</v>
      </c>
      <c r="L792" s="49" t="n">
        <f aca="false">'Приложение 2'!C792</f>
        <v>3558920</v>
      </c>
      <c r="M792" s="21" t="n">
        <v>0</v>
      </c>
      <c r="N792" s="49" t="n">
        <v>1523779</v>
      </c>
      <c r="O792" s="21" t="n">
        <v>0</v>
      </c>
      <c r="P792" s="49" t="n">
        <f aca="false">L792-N792</f>
        <v>2035141</v>
      </c>
      <c r="Q792" s="49" t="n">
        <v>0</v>
      </c>
      <c r="R792" s="49" t="n">
        <f aca="false">L792/I792</f>
        <v>840.875153577167</v>
      </c>
      <c r="S792" s="49" t="n">
        <f aca="false">R792</f>
        <v>840.875153577167</v>
      </c>
      <c r="T792" s="51" t="n">
        <v>42735</v>
      </c>
      <c r="U792" s="77"/>
      <c r="V792" s="77"/>
    </row>
    <row r="793" s="78" customFormat="true" ht="14.35" hidden="false" customHeight="false" outlineLevel="0" collapsed="false">
      <c r="A793" s="38" t="s">
        <v>676</v>
      </c>
      <c r="B793" s="37" t="s">
        <v>652</v>
      </c>
      <c r="C793" s="18" t="s">
        <v>31</v>
      </c>
      <c r="D793" s="18" t="s">
        <v>31</v>
      </c>
      <c r="E793" s="18" t="s">
        <v>31</v>
      </c>
      <c r="F793" s="18" t="s">
        <v>31</v>
      </c>
      <c r="G793" s="18" t="s">
        <v>31</v>
      </c>
      <c r="H793" s="21" t="n">
        <f aca="false">SUM(H794:H794)</f>
        <v>4928.66</v>
      </c>
      <c r="I793" s="21" t="n">
        <f aca="false">SUM(I794:I794)</f>
        <v>4651.22</v>
      </c>
      <c r="J793" s="21" t="n">
        <f aca="false">SUM(J794:J794)</f>
        <v>2109.3</v>
      </c>
      <c r="K793" s="26" t="n">
        <f aca="false">SUM(K794:K794)</f>
        <v>192</v>
      </c>
      <c r="L793" s="21" t="n">
        <f aca="false">SUM(L794:L794)</f>
        <v>1220524.65</v>
      </c>
      <c r="M793" s="21" t="n">
        <f aca="false">SUM(M794:M794)</f>
        <v>0</v>
      </c>
      <c r="N793" s="21" t="n">
        <f aca="false">SUM(N794:N794)</f>
        <v>0</v>
      </c>
      <c r="O793" s="21" t="n">
        <f aca="false">SUM(O794:O794)</f>
        <v>0</v>
      </c>
      <c r="P793" s="21" t="n">
        <f aca="false">SUM(P794:P794)</f>
        <v>1220524.65</v>
      </c>
      <c r="Q793" s="21" t="n">
        <f aca="false">SUM(Q794:Q794)</f>
        <v>0</v>
      </c>
      <c r="R793" s="21" t="s">
        <v>31</v>
      </c>
      <c r="S793" s="21" t="s">
        <v>31</v>
      </c>
      <c r="T793" s="17" t="s">
        <v>31</v>
      </c>
      <c r="U793" s="77"/>
      <c r="V793" s="77"/>
    </row>
    <row r="794" s="78" customFormat="true" ht="15.75" hidden="false" customHeight="false" outlineLevel="0" collapsed="false">
      <c r="A794" s="38" t="s">
        <v>678</v>
      </c>
      <c r="B794" s="99" t="s">
        <v>1293</v>
      </c>
      <c r="C794" s="17" t="n">
        <v>1988</v>
      </c>
      <c r="D794" s="17" t="n">
        <v>2013</v>
      </c>
      <c r="E794" s="40" t="s">
        <v>50</v>
      </c>
      <c r="F794" s="17" t="n">
        <v>4</v>
      </c>
      <c r="G794" s="17" t="n">
        <v>4</v>
      </c>
      <c r="H794" s="21" t="n">
        <v>4928.66</v>
      </c>
      <c r="I794" s="21" t="n">
        <v>4651.22</v>
      </c>
      <c r="J794" s="21" t="n">
        <v>2109.3</v>
      </c>
      <c r="K794" s="26" t="n">
        <v>192</v>
      </c>
      <c r="L794" s="21" t="n">
        <f aca="false">'Приложение 2'!C794</f>
        <v>1220524.65</v>
      </c>
      <c r="M794" s="49" t="n">
        <v>0</v>
      </c>
      <c r="N794" s="21" t="n">
        <v>0</v>
      </c>
      <c r="O794" s="21" t="n">
        <v>0</v>
      </c>
      <c r="P794" s="21" t="n">
        <f aca="false">L794-N794</f>
        <v>1220524.65</v>
      </c>
      <c r="Q794" s="49" t="n">
        <v>0</v>
      </c>
      <c r="R794" s="21" t="n">
        <f aca="false">L794/I794</f>
        <v>262.409572112263</v>
      </c>
      <c r="S794" s="21" t="n">
        <f aca="false">R794</f>
        <v>262.409572112263</v>
      </c>
      <c r="T794" s="42" t="n">
        <v>42735</v>
      </c>
      <c r="U794" s="77"/>
      <c r="V794" s="77"/>
    </row>
    <row r="795" s="78" customFormat="true" ht="14.35" hidden="false" customHeight="false" outlineLevel="0" collapsed="false">
      <c r="A795" s="38" t="s">
        <v>680</v>
      </c>
      <c r="B795" s="37" t="s">
        <v>656</v>
      </c>
      <c r="C795" s="18" t="s">
        <v>31</v>
      </c>
      <c r="D795" s="18" t="s">
        <v>31</v>
      </c>
      <c r="E795" s="18" t="s">
        <v>31</v>
      </c>
      <c r="F795" s="18" t="s">
        <v>31</v>
      </c>
      <c r="G795" s="18" t="s">
        <v>31</v>
      </c>
      <c r="H795" s="21" t="n">
        <f aca="false">SUM(H796:H799)</f>
        <v>2489.5</v>
      </c>
      <c r="I795" s="21" t="n">
        <f aca="false">SUM(I796:I799)</f>
        <v>2215.7</v>
      </c>
      <c r="J795" s="21" t="n">
        <f aca="false">SUM(J796:J799)</f>
        <v>2215.7</v>
      </c>
      <c r="K795" s="26" t="n">
        <f aca="false">SUM(K796:K799)</f>
        <v>197</v>
      </c>
      <c r="L795" s="21" t="n">
        <f aca="false">SUM(L796:L799)</f>
        <v>8486586.15</v>
      </c>
      <c r="M795" s="21" t="n">
        <f aca="false">SUM(M796:M799)</f>
        <v>0</v>
      </c>
      <c r="N795" s="21" t="n">
        <f aca="false">SUM(N796:N799)</f>
        <v>3764029.99</v>
      </c>
      <c r="O795" s="21" t="n">
        <f aca="false">SUM(O796:O799)</f>
        <v>0</v>
      </c>
      <c r="P795" s="21" t="n">
        <f aca="false">SUM(P796:P799)</f>
        <v>4722556.16</v>
      </c>
      <c r="Q795" s="21" t="n">
        <f aca="false">SUM(Q796:Q799)</f>
        <v>0</v>
      </c>
      <c r="R795" s="21" t="s">
        <v>31</v>
      </c>
      <c r="S795" s="21" t="s">
        <v>31</v>
      </c>
      <c r="T795" s="17" t="s">
        <v>31</v>
      </c>
      <c r="U795" s="77"/>
      <c r="V795" s="77"/>
    </row>
    <row r="796" s="78" customFormat="true" ht="14.35" hidden="false" customHeight="false" outlineLevel="0" collapsed="false">
      <c r="A796" s="38" t="s">
        <v>681</v>
      </c>
      <c r="B796" s="37" t="s">
        <v>1294</v>
      </c>
      <c r="C796" s="17" t="n">
        <v>1950</v>
      </c>
      <c r="D796" s="17" t="n">
        <v>1950</v>
      </c>
      <c r="E796" s="40" t="s">
        <v>45</v>
      </c>
      <c r="F796" s="17" t="n">
        <v>2</v>
      </c>
      <c r="G796" s="17" t="n">
        <v>2</v>
      </c>
      <c r="H796" s="21" t="n">
        <v>661.8</v>
      </c>
      <c r="I796" s="21" t="n">
        <v>604.2</v>
      </c>
      <c r="J796" s="21" t="n">
        <v>604.2</v>
      </c>
      <c r="K796" s="26" t="n">
        <v>29</v>
      </c>
      <c r="L796" s="21" t="n">
        <f aca="false">'Приложение 2'!C796</f>
        <v>2639673.06</v>
      </c>
      <c r="M796" s="21" t="n">
        <v>0</v>
      </c>
      <c r="N796" s="21" t="n">
        <v>1308523.42</v>
      </c>
      <c r="O796" s="21" t="n">
        <v>0</v>
      </c>
      <c r="P796" s="21" t="n">
        <f aca="false">L796-N796</f>
        <v>1331149.64</v>
      </c>
      <c r="Q796" s="21" t="n">
        <v>0</v>
      </c>
      <c r="R796" s="21" t="n">
        <f aca="false">L796/I796</f>
        <v>4368.87298907646</v>
      </c>
      <c r="S796" s="21" t="n">
        <f aca="false">R796</f>
        <v>4368.87298907646</v>
      </c>
      <c r="T796" s="38" t="s">
        <v>477</v>
      </c>
      <c r="U796" s="77"/>
      <c r="V796" s="77"/>
    </row>
    <row r="797" s="78" customFormat="true" ht="14.35" hidden="false" customHeight="false" outlineLevel="0" collapsed="false">
      <c r="A797" s="38" t="s">
        <v>683</v>
      </c>
      <c r="B797" s="37" t="s">
        <v>1295</v>
      </c>
      <c r="C797" s="17" t="n">
        <v>1954</v>
      </c>
      <c r="D797" s="17" t="n">
        <v>2011</v>
      </c>
      <c r="E797" s="40" t="s">
        <v>45</v>
      </c>
      <c r="F797" s="17" t="n">
        <v>2</v>
      </c>
      <c r="G797" s="17" t="n">
        <v>2</v>
      </c>
      <c r="H797" s="21" t="n">
        <v>591.4</v>
      </c>
      <c r="I797" s="21" t="n">
        <v>521.1</v>
      </c>
      <c r="J797" s="21" t="n">
        <v>521.1</v>
      </c>
      <c r="K797" s="26" t="n">
        <v>54</v>
      </c>
      <c r="L797" s="21" t="n">
        <f aca="false">'Приложение 2'!C797</f>
        <v>991873</v>
      </c>
      <c r="M797" s="21" t="n">
        <v>0</v>
      </c>
      <c r="N797" s="21" t="n">
        <v>277630</v>
      </c>
      <c r="O797" s="21" t="n">
        <v>0</v>
      </c>
      <c r="P797" s="21" t="n">
        <f aca="false">L797-N797</f>
        <v>714243</v>
      </c>
      <c r="Q797" s="21" t="n">
        <v>0</v>
      </c>
      <c r="R797" s="21" t="n">
        <f aca="false">L797/I797</f>
        <v>1903.42160813663</v>
      </c>
      <c r="S797" s="21" t="n">
        <f aca="false">R797</f>
        <v>1903.42160813663</v>
      </c>
      <c r="T797" s="38" t="s">
        <v>477</v>
      </c>
      <c r="U797" s="77"/>
      <c r="V797" s="77"/>
    </row>
    <row r="798" s="78" customFormat="true" ht="14.35" hidden="false" customHeight="false" outlineLevel="0" collapsed="false">
      <c r="A798" s="38" t="s">
        <v>685</v>
      </c>
      <c r="B798" s="37" t="s">
        <v>1296</v>
      </c>
      <c r="C798" s="17" t="n">
        <v>1960</v>
      </c>
      <c r="D798" s="17" t="n">
        <v>2007</v>
      </c>
      <c r="E798" s="40" t="s">
        <v>45</v>
      </c>
      <c r="F798" s="17" t="n">
        <v>2</v>
      </c>
      <c r="G798" s="17" t="n">
        <v>2</v>
      </c>
      <c r="H798" s="21" t="n">
        <v>558.8</v>
      </c>
      <c r="I798" s="21" t="n">
        <v>500.4</v>
      </c>
      <c r="J798" s="21" t="n">
        <v>500.4</v>
      </c>
      <c r="K798" s="26" t="n">
        <v>48</v>
      </c>
      <c r="L798" s="21" t="n">
        <f aca="false">'Приложение 2'!C798</f>
        <v>1841606</v>
      </c>
      <c r="M798" s="21" t="n">
        <v>0</v>
      </c>
      <c r="N798" s="21" t="n">
        <v>688014.9</v>
      </c>
      <c r="O798" s="21" t="n">
        <v>0</v>
      </c>
      <c r="P798" s="21" t="n">
        <f aca="false">L798-N798</f>
        <v>1153591.1</v>
      </c>
      <c r="Q798" s="21" t="n">
        <v>0</v>
      </c>
      <c r="R798" s="21" t="n">
        <f aca="false">L798/I798</f>
        <v>3680.26778577138</v>
      </c>
      <c r="S798" s="21" t="n">
        <f aca="false">R798</f>
        <v>3680.26778577138</v>
      </c>
      <c r="T798" s="38" t="s">
        <v>477</v>
      </c>
      <c r="U798" s="77"/>
      <c r="V798" s="77"/>
    </row>
    <row r="799" s="78" customFormat="true" ht="14.35" hidden="false" customHeight="false" outlineLevel="0" collapsed="false">
      <c r="A799" s="38" t="s">
        <v>686</v>
      </c>
      <c r="B799" s="39" t="s">
        <v>660</v>
      </c>
      <c r="C799" s="17" t="n">
        <v>1956</v>
      </c>
      <c r="D799" s="17" t="n">
        <v>2007</v>
      </c>
      <c r="E799" s="40" t="s">
        <v>45</v>
      </c>
      <c r="F799" s="17" t="n">
        <v>2</v>
      </c>
      <c r="G799" s="17" t="n">
        <v>2</v>
      </c>
      <c r="H799" s="21" t="n">
        <v>677.5</v>
      </c>
      <c r="I799" s="21" t="n">
        <v>590</v>
      </c>
      <c r="J799" s="21" t="n">
        <v>590</v>
      </c>
      <c r="K799" s="26" t="n">
        <v>66</v>
      </c>
      <c r="L799" s="21" t="n">
        <f aca="false">'Приложение 2'!C799</f>
        <v>3013434.09</v>
      </c>
      <c r="M799" s="21" t="n">
        <v>0</v>
      </c>
      <c r="N799" s="21" t="n">
        <v>1489861.67</v>
      </c>
      <c r="O799" s="21" t="n">
        <v>0</v>
      </c>
      <c r="P799" s="21" t="n">
        <f aca="false">L799-N799</f>
        <v>1523572.42</v>
      </c>
      <c r="Q799" s="21" t="n">
        <v>0</v>
      </c>
      <c r="R799" s="21" t="n">
        <f aca="false">L799/I799</f>
        <v>5107.51540677966</v>
      </c>
      <c r="S799" s="21" t="n">
        <f aca="false">R799</f>
        <v>5107.51540677966</v>
      </c>
      <c r="T799" s="38" t="s">
        <v>477</v>
      </c>
      <c r="U799" s="77"/>
      <c r="V799" s="77"/>
    </row>
    <row r="800" s="78" customFormat="true" ht="14.35" hidden="false" customHeight="false" outlineLevel="0" collapsed="false">
      <c r="A800" s="38" t="s">
        <v>1297</v>
      </c>
      <c r="B800" s="37" t="s">
        <v>229</v>
      </c>
      <c r="C800" s="18" t="s">
        <v>31</v>
      </c>
      <c r="D800" s="18" t="s">
        <v>31</v>
      </c>
      <c r="E800" s="18" t="s">
        <v>31</v>
      </c>
      <c r="F800" s="18" t="s">
        <v>31</v>
      </c>
      <c r="G800" s="18" t="s">
        <v>31</v>
      </c>
      <c r="H800" s="21" t="n">
        <f aca="false">SUM(H801:H803)</f>
        <v>14713</v>
      </c>
      <c r="I800" s="21" t="n">
        <f aca="false">SUM(I801:I803)</f>
        <v>10590.3</v>
      </c>
      <c r="J800" s="21" t="n">
        <f aca="false">SUM(J801:J803)</f>
        <v>10590.3</v>
      </c>
      <c r="K800" s="26" t="n">
        <f aca="false">SUM(K801:K803)</f>
        <v>553</v>
      </c>
      <c r="L800" s="21" t="n">
        <f aca="false">SUM(L801:L803)</f>
        <v>9599717.64</v>
      </c>
      <c r="M800" s="21" t="n">
        <f aca="false">SUM(M801:M803)</f>
        <v>0</v>
      </c>
      <c r="N800" s="21" t="n">
        <f aca="false">SUM(N801:N803)</f>
        <v>3806590.24</v>
      </c>
      <c r="O800" s="21" t="n">
        <f aca="false">SUM(O801:O803)</f>
        <v>0</v>
      </c>
      <c r="P800" s="21" t="n">
        <f aca="false">SUM(P801:P803)</f>
        <v>5793127.4</v>
      </c>
      <c r="Q800" s="21" t="n">
        <f aca="false">SUM(Q801:Q803)</f>
        <v>0</v>
      </c>
      <c r="R800" s="21" t="s">
        <v>31</v>
      </c>
      <c r="S800" s="21" t="s">
        <v>31</v>
      </c>
      <c r="T800" s="17" t="s">
        <v>31</v>
      </c>
      <c r="U800" s="77"/>
      <c r="V800" s="77"/>
    </row>
    <row r="801" s="78" customFormat="true" ht="14.35" hidden="false" customHeight="false" outlineLevel="0" collapsed="false">
      <c r="A801" s="36" t="s">
        <v>1298</v>
      </c>
      <c r="B801" s="46" t="s">
        <v>1299</v>
      </c>
      <c r="C801" s="47" t="n">
        <v>1975</v>
      </c>
      <c r="D801" s="47" t="n">
        <v>2010</v>
      </c>
      <c r="E801" s="48" t="s">
        <v>45</v>
      </c>
      <c r="F801" s="47" t="n">
        <v>4</v>
      </c>
      <c r="G801" s="47" t="n">
        <v>3</v>
      </c>
      <c r="H801" s="49" t="n">
        <v>2966.4</v>
      </c>
      <c r="I801" s="49" t="n">
        <v>2203.9</v>
      </c>
      <c r="J801" s="49" t="n">
        <v>2203.9</v>
      </c>
      <c r="K801" s="47" t="n">
        <v>144</v>
      </c>
      <c r="L801" s="49" t="n">
        <f aca="false">'Приложение 2'!C801</f>
        <v>2693469.88</v>
      </c>
      <c r="M801" s="49" t="n">
        <v>0</v>
      </c>
      <c r="N801" s="49" t="n">
        <v>1846158</v>
      </c>
      <c r="O801" s="49" t="n">
        <v>0</v>
      </c>
      <c r="P801" s="49" t="n">
        <f aca="false">L801-N801</f>
        <v>847311.88</v>
      </c>
      <c r="Q801" s="49" t="n">
        <v>0</v>
      </c>
      <c r="R801" s="49" t="n">
        <f aca="false">L801/I801</f>
        <v>1222.13797359227</v>
      </c>
      <c r="S801" s="49" t="n">
        <f aca="false">R801</f>
        <v>1222.13797359227</v>
      </c>
      <c r="T801" s="51" t="n">
        <v>42735</v>
      </c>
      <c r="U801" s="77"/>
      <c r="V801" s="77"/>
    </row>
    <row r="802" s="78" customFormat="true" ht="14.35" hidden="false" customHeight="false" outlineLevel="0" collapsed="false">
      <c r="A802" s="36" t="s">
        <v>1300</v>
      </c>
      <c r="B802" s="54" t="s">
        <v>1301</v>
      </c>
      <c r="C802" s="47" t="n">
        <v>1991</v>
      </c>
      <c r="D802" s="47" t="n">
        <v>1991</v>
      </c>
      <c r="E802" s="48" t="s">
        <v>50</v>
      </c>
      <c r="F802" s="47" t="n">
        <v>5</v>
      </c>
      <c r="G802" s="47" t="n">
        <v>6</v>
      </c>
      <c r="H802" s="49" t="n">
        <v>5781.9</v>
      </c>
      <c r="I802" s="49" t="n">
        <v>4143.6</v>
      </c>
      <c r="J802" s="49" t="n">
        <v>4143.6</v>
      </c>
      <c r="K802" s="47" t="n">
        <v>202</v>
      </c>
      <c r="L802" s="49" t="n">
        <f aca="false">'Приложение 2'!C802</f>
        <v>2795428</v>
      </c>
      <c r="M802" s="49" t="n">
        <v>0</v>
      </c>
      <c r="N802" s="49" t="n">
        <v>1274715</v>
      </c>
      <c r="O802" s="49" t="n">
        <v>0</v>
      </c>
      <c r="P802" s="49" t="n">
        <f aca="false">L802-N802</f>
        <v>1520713</v>
      </c>
      <c r="Q802" s="49" t="n">
        <v>0</v>
      </c>
      <c r="R802" s="49" t="n">
        <f aca="false">L802/I802</f>
        <v>674.637513273482</v>
      </c>
      <c r="S802" s="49" t="n">
        <f aca="false">R802</f>
        <v>674.637513273482</v>
      </c>
      <c r="T802" s="51" t="n">
        <v>42735</v>
      </c>
      <c r="U802" s="77"/>
      <c r="V802" s="77"/>
    </row>
    <row r="803" s="78" customFormat="true" ht="14.35" hidden="false" customHeight="false" outlineLevel="0" collapsed="false">
      <c r="A803" s="36" t="s">
        <v>1302</v>
      </c>
      <c r="B803" s="54" t="s">
        <v>1303</v>
      </c>
      <c r="C803" s="47" t="n">
        <v>1991</v>
      </c>
      <c r="D803" s="47" t="n">
        <v>2007</v>
      </c>
      <c r="E803" s="48" t="s">
        <v>50</v>
      </c>
      <c r="F803" s="47" t="n">
        <v>5</v>
      </c>
      <c r="G803" s="47" t="n">
        <v>6</v>
      </c>
      <c r="H803" s="49" t="n">
        <v>5964.7</v>
      </c>
      <c r="I803" s="49" t="n">
        <v>4242.8</v>
      </c>
      <c r="J803" s="49" t="n">
        <v>4242.8</v>
      </c>
      <c r="K803" s="47" t="n">
        <v>207</v>
      </c>
      <c r="L803" s="49" t="n">
        <f aca="false">'Приложение 2'!C803</f>
        <v>4110819.76</v>
      </c>
      <c r="M803" s="49" t="n">
        <v>0</v>
      </c>
      <c r="N803" s="49" t="n">
        <v>685717.24</v>
      </c>
      <c r="O803" s="49" t="n">
        <v>0</v>
      </c>
      <c r="P803" s="49" t="n">
        <f aca="false">L803-N803</f>
        <v>3425102.52</v>
      </c>
      <c r="Q803" s="49" t="n">
        <v>0</v>
      </c>
      <c r="R803" s="49" t="n">
        <f aca="false">L803/I803</f>
        <v>968.893127180164</v>
      </c>
      <c r="S803" s="49" t="n">
        <f aca="false">R803</f>
        <v>968.893127180164</v>
      </c>
      <c r="T803" s="51" t="n">
        <v>42735</v>
      </c>
      <c r="U803" s="77"/>
      <c r="V803" s="77"/>
    </row>
    <row r="804" s="78" customFormat="true" ht="14.35" hidden="false" customHeight="false" outlineLevel="0" collapsed="false">
      <c r="A804" s="38" t="s">
        <v>1304</v>
      </c>
      <c r="B804" s="37" t="s">
        <v>233</v>
      </c>
      <c r="C804" s="18" t="s">
        <v>31</v>
      </c>
      <c r="D804" s="18" t="s">
        <v>31</v>
      </c>
      <c r="E804" s="18" t="s">
        <v>31</v>
      </c>
      <c r="F804" s="18" t="s">
        <v>31</v>
      </c>
      <c r="G804" s="18" t="s">
        <v>31</v>
      </c>
      <c r="H804" s="21" t="n">
        <f aca="false">SUM(H805:H806)</f>
        <v>1066.3</v>
      </c>
      <c r="I804" s="21" t="n">
        <f aca="false">SUM(I805:I806)</f>
        <v>973.9</v>
      </c>
      <c r="J804" s="21" t="n">
        <f aca="false">SUM(J805:J806)</f>
        <v>973.9</v>
      </c>
      <c r="K804" s="26" t="n">
        <f aca="false">SUM(K805:K806)</f>
        <v>60</v>
      </c>
      <c r="L804" s="21" t="n">
        <f aca="false">SUM(L805:L806)</f>
        <v>6439364.34</v>
      </c>
      <c r="M804" s="21" t="n">
        <f aca="false">SUM(M805:M806)</f>
        <v>0</v>
      </c>
      <c r="N804" s="21" t="n">
        <f aca="false">SUM(N805:N806)</f>
        <v>3087831.68</v>
      </c>
      <c r="O804" s="21" t="n">
        <f aca="false">SUM(O805:O806)</f>
        <v>0</v>
      </c>
      <c r="P804" s="21" t="n">
        <f aca="false">SUM(P805:P806)</f>
        <v>3351532.66</v>
      </c>
      <c r="Q804" s="21" t="n">
        <f aca="false">SUM(Q805:Q806)</f>
        <v>0</v>
      </c>
      <c r="R804" s="21" t="s">
        <v>31</v>
      </c>
      <c r="S804" s="21" t="s">
        <v>31</v>
      </c>
      <c r="T804" s="17" t="s">
        <v>31</v>
      </c>
      <c r="U804" s="77"/>
      <c r="V804" s="77"/>
    </row>
    <row r="805" s="80" customFormat="true" ht="14.35" hidden="false" customHeight="false" outlineLevel="0" collapsed="false">
      <c r="A805" s="36" t="s">
        <v>1305</v>
      </c>
      <c r="B805" s="46" t="s">
        <v>1306</v>
      </c>
      <c r="C805" s="47" t="n">
        <v>1971</v>
      </c>
      <c r="D805" s="47" t="n">
        <v>1971</v>
      </c>
      <c r="E805" s="48" t="s">
        <v>40</v>
      </c>
      <c r="F805" s="47" t="n">
        <v>2</v>
      </c>
      <c r="G805" s="47" t="n">
        <v>2</v>
      </c>
      <c r="H805" s="49" t="n">
        <v>533.8</v>
      </c>
      <c r="I805" s="49" t="n">
        <v>487.8</v>
      </c>
      <c r="J805" s="49" t="n">
        <v>487.8</v>
      </c>
      <c r="K805" s="47" t="n">
        <v>24</v>
      </c>
      <c r="L805" s="49" t="n">
        <f aca="false">'Приложение 2'!C805</f>
        <v>3122964</v>
      </c>
      <c r="M805" s="49" t="n">
        <v>0</v>
      </c>
      <c r="N805" s="49" t="n">
        <v>1781640.01</v>
      </c>
      <c r="O805" s="49" t="n">
        <v>0</v>
      </c>
      <c r="P805" s="49" t="n">
        <f aca="false">L805-N805</f>
        <v>1341323.99</v>
      </c>
      <c r="Q805" s="49" t="n">
        <v>0</v>
      </c>
      <c r="R805" s="49" t="n">
        <f aca="false">L805/H805</f>
        <v>5850.43836642938</v>
      </c>
      <c r="S805" s="49" t="n">
        <f aca="false">R805</f>
        <v>5850.43836642938</v>
      </c>
      <c r="T805" s="51" t="n">
        <v>42735</v>
      </c>
      <c r="U805" s="77"/>
      <c r="V805" s="77"/>
    </row>
    <row r="806" s="80" customFormat="true" ht="14.35" hidden="false" customHeight="false" outlineLevel="0" collapsed="false">
      <c r="A806" s="36" t="s">
        <v>1307</v>
      </c>
      <c r="B806" s="46" t="s">
        <v>1308</v>
      </c>
      <c r="C806" s="47" t="n">
        <v>1971</v>
      </c>
      <c r="D806" s="47" t="n">
        <v>1971</v>
      </c>
      <c r="E806" s="48" t="s">
        <v>40</v>
      </c>
      <c r="F806" s="47" t="n">
        <v>2</v>
      </c>
      <c r="G806" s="47" t="n">
        <v>2</v>
      </c>
      <c r="H806" s="49" t="n">
        <v>532.5</v>
      </c>
      <c r="I806" s="49" t="n">
        <v>486.1</v>
      </c>
      <c r="J806" s="49" t="n">
        <v>486.1</v>
      </c>
      <c r="K806" s="47" t="n">
        <v>36</v>
      </c>
      <c r="L806" s="49" t="n">
        <f aca="false">'Приложение 2'!C806</f>
        <v>3316400.34</v>
      </c>
      <c r="M806" s="49" t="n">
        <v>0</v>
      </c>
      <c r="N806" s="49" t="n">
        <v>1306191.67</v>
      </c>
      <c r="O806" s="49" t="n">
        <v>0</v>
      </c>
      <c r="P806" s="49" t="n">
        <f aca="false">L806-N806</f>
        <v>2010208.67</v>
      </c>
      <c r="Q806" s="49" t="n">
        <v>0</v>
      </c>
      <c r="R806" s="49" t="n">
        <f aca="false">L806/H806</f>
        <v>6227.98185915493</v>
      </c>
      <c r="S806" s="49" t="n">
        <f aca="false">R806</f>
        <v>6227.98185915493</v>
      </c>
      <c r="T806" s="51" t="n">
        <v>42735</v>
      </c>
      <c r="U806" s="77"/>
      <c r="V806" s="77"/>
    </row>
    <row r="807" s="9" customFormat="true" ht="14.35" hidden="false" customHeight="false" outlineLevel="0" collapsed="false">
      <c r="A807" s="17" t="n">
        <v>14</v>
      </c>
      <c r="B807" s="39" t="s">
        <v>237</v>
      </c>
      <c r="C807" s="18" t="s">
        <v>31</v>
      </c>
      <c r="D807" s="18" t="s">
        <v>31</v>
      </c>
      <c r="E807" s="18" t="s">
        <v>31</v>
      </c>
      <c r="F807" s="18" t="s">
        <v>31</v>
      </c>
      <c r="G807" s="18" t="s">
        <v>31</v>
      </c>
      <c r="H807" s="21" t="n">
        <f aca="false">H808+H814+H816</f>
        <v>6929</v>
      </c>
      <c r="I807" s="21" t="n">
        <f aca="false">I808+I814+I816</f>
        <v>6347.4</v>
      </c>
      <c r="J807" s="21" t="n">
        <f aca="false">J808+J814+J816</f>
        <v>6347.4</v>
      </c>
      <c r="K807" s="26" t="n">
        <f aca="false">K808+K814+K816</f>
        <v>314</v>
      </c>
      <c r="L807" s="21" t="n">
        <f aca="false">L808+L814+L816</f>
        <v>33922996.13</v>
      </c>
      <c r="M807" s="21" t="n">
        <f aca="false">M808+M814+M816</f>
        <v>0</v>
      </c>
      <c r="N807" s="21" t="n">
        <f aca="false">N808+N814+N816</f>
        <v>16831388.71</v>
      </c>
      <c r="O807" s="21" t="n">
        <f aca="false">O808+O814+O816</f>
        <v>0</v>
      </c>
      <c r="P807" s="21" t="n">
        <f aca="false">P808+P814+P816</f>
        <v>17091607.42</v>
      </c>
      <c r="Q807" s="21" t="n">
        <f aca="false">Q808+Q814+Q816</f>
        <v>0</v>
      </c>
      <c r="R807" s="21" t="s">
        <v>31</v>
      </c>
      <c r="S807" s="21" t="s">
        <v>31</v>
      </c>
      <c r="T807" s="17" t="s">
        <v>31</v>
      </c>
      <c r="U807" s="77"/>
      <c r="V807" s="77"/>
    </row>
    <row r="808" s="78" customFormat="true" ht="14.35" hidden="false" customHeight="false" outlineLevel="0" collapsed="false">
      <c r="A808" s="38" t="s">
        <v>1309</v>
      </c>
      <c r="B808" s="37" t="s">
        <v>239</v>
      </c>
      <c r="C808" s="18" t="s">
        <v>31</v>
      </c>
      <c r="D808" s="18" t="s">
        <v>31</v>
      </c>
      <c r="E808" s="18" t="s">
        <v>31</v>
      </c>
      <c r="F808" s="18" t="s">
        <v>31</v>
      </c>
      <c r="G808" s="18" t="s">
        <v>31</v>
      </c>
      <c r="H808" s="21" t="n">
        <f aca="false">SUM(H809:H813)</f>
        <v>3752.9</v>
      </c>
      <c r="I808" s="21" t="n">
        <f aca="false">SUM(I809:I813)</f>
        <v>3430.1</v>
      </c>
      <c r="J808" s="21" t="n">
        <f aca="false">SUM(J809:J813)</f>
        <v>3430.1</v>
      </c>
      <c r="K808" s="26" t="n">
        <f aca="false">SUM(K809:K813)</f>
        <v>140</v>
      </c>
      <c r="L808" s="21" t="n">
        <f aca="false">SUM(L809:L813)</f>
        <v>8308676.8</v>
      </c>
      <c r="M808" s="21" t="n">
        <f aca="false">SUM(M809:M813)</f>
        <v>0</v>
      </c>
      <c r="N808" s="21" t="n">
        <f aca="false">SUM(N809:N813)</f>
        <v>3869478.14</v>
      </c>
      <c r="O808" s="21" t="n">
        <f aca="false">SUM(O809:O813)</f>
        <v>0</v>
      </c>
      <c r="P808" s="21" t="n">
        <f aca="false">SUM(P809:P813)</f>
        <v>4439198.66</v>
      </c>
      <c r="Q808" s="21" t="n">
        <f aca="false">SUM(Q809:Q813)</f>
        <v>0</v>
      </c>
      <c r="R808" s="21" t="s">
        <v>31</v>
      </c>
      <c r="S808" s="21" t="s">
        <v>31</v>
      </c>
      <c r="T808" s="17" t="s">
        <v>31</v>
      </c>
      <c r="U808" s="77"/>
      <c r="V808" s="77"/>
    </row>
    <row r="809" s="78" customFormat="true" ht="14.35" hidden="false" customHeight="false" outlineLevel="0" collapsed="false">
      <c r="A809" s="38" t="s">
        <v>1310</v>
      </c>
      <c r="B809" s="39" t="s">
        <v>1311</v>
      </c>
      <c r="C809" s="17" t="n">
        <v>1966</v>
      </c>
      <c r="D809" s="17" t="n">
        <v>2011</v>
      </c>
      <c r="E809" s="40" t="s">
        <v>40</v>
      </c>
      <c r="F809" s="17" t="n">
        <v>2</v>
      </c>
      <c r="G809" s="17" t="n">
        <v>3</v>
      </c>
      <c r="H809" s="21" t="n">
        <v>584.2</v>
      </c>
      <c r="I809" s="21" t="n">
        <v>522</v>
      </c>
      <c r="J809" s="21" t="n">
        <v>522</v>
      </c>
      <c r="K809" s="17" t="n">
        <v>12</v>
      </c>
      <c r="L809" s="21" t="n">
        <f aca="false">'Приложение 2'!C809</f>
        <v>2880649.38</v>
      </c>
      <c r="M809" s="21" t="n">
        <v>0</v>
      </c>
      <c r="N809" s="21" t="n">
        <v>1020671.5</v>
      </c>
      <c r="O809" s="21" t="n">
        <v>0</v>
      </c>
      <c r="P809" s="21" t="n">
        <f aca="false">L809-N809</f>
        <v>1859977.88</v>
      </c>
      <c r="Q809" s="21" t="n">
        <v>0</v>
      </c>
      <c r="R809" s="21" t="n">
        <f aca="false">L809/I809</f>
        <v>5518.48540229885</v>
      </c>
      <c r="S809" s="21" t="n">
        <f aca="false">R809</f>
        <v>5518.48540229885</v>
      </c>
      <c r="T809" s="42" t="n">
        <v>42735</v>
      </c>
      <c r="U809" s="77"/>
      <c r="V809" s="77"/>
    </row>
    <row r="810" s="78" customFormat="true" ht="14.35" hidden="false" customHeight="false" outlineLevel="0" collapsed="false">
      <c r="A810" s="38" t="s">
        <v>1312</v>
      </c>
      <c r="B810" s="39" t="s">
        <v>1313</v>
      </c>
      <c r="C810" s="17" t="n">
        <v>1671</v>
      </c>
      <c r="D810" s="17" t="n">
        <v>2012</v>
      </c>
      <c r="E810" s="40" t="s">
        <v>40</v>
      </c>
      <c r="F810" s="17" t="n">
        <v>2</v>
      </c>
      <c r="G810" s="17" t="n">
        <v>3</v>
      </c>
      <c r="H810" s="21" t="n">
        <v>578.5</v>
      </c>
      <c r="I810" s="21" t="n">
        <v>519</v>
      </c>
      <c r="J810" s="21" t="n">
        <v>519</v>
      </c>
      <c r="K810" s="17" t="n">
        <v>12</v>
      </c>
      <c r="L810" s="21" t="n">
        <f aca="false">'Приложение 2'!C810</f>
        <v>397126.26</v>
      </c>
      <c r="M810" s="21" t="n">
        <v>0</v>
      </c>
      <c r="N810" s="21" t="n">
        <v>274216.05</v>
      </c>
      <c r="O810" s="21" t="n">
        <v>0</v>
      </c>
      <c r="P810" s="21" t="n">
        <f aca="false">L810-N810</f>
        <v>122910.21</v>
      </c>
      <c r="Q810" s="21" t="n">
        <v>0</v>
      </c>
      <c r="R810" s="21" t="n">
        <f aca="false">L810/I810</f>
        <v>765.175838150289</v>
      </c>
      <c r="S810" s="21" t="n">
        <f aca="false">R810</f>
        <v>765.175838150289</v>
      </c>
      <c r="T810" s="42" t="n">
        <v>42735</v>
      </c>
      <c r="U810" s="77"/>
      <c r="V810" s="77"/>
    </row>
    <row r="811" s="60" customFormat="true" ht="14.35" hidden="false" customHeight="false" outlineLevel="0" collapsed="false">
      <c r="A811" s="38" t="s">
        <v>1314</v>
      </c>
      <c r="B811" s="39" t="s">
        <v>1315</v>
      </c>
      <c r="C811" s="17" t="n">
        <v>1977</v>
      </c>
      <c r="D811" s="17" t="n">
        <v>2007</v>
      </c>
      <c r="E811" s="40" t="s">
        <v>40</v>
      </c>
      <c r="F811" s="17" t="n">
        <v>3</v>
      </c>
      <c r="G811" s="17" t="n">
        <v>3</v>
      </c>
      <c r="H811" s="21" t="n">
        <v>1577.4</v>
      </c>
      <c r="I811" s="21" t="n">
        <v>1470.7</v>
      </c>
      <c r="J811" s="21" t="n">
        <v>1470.7</v>
      </c>
      <c r="K811" s="17" t="n">
        <v>72</v>
      </c>
      <c r="L811" s="21" t="n">
        <f aca="false">'Приложение 2'!C811</f>
        <v>1643352.66</v>
      </c>
      <c r="M811" s="21" t="n">
        <v>0</v>
      </c>
      <c r="N811" s="21" t="n">
        <v>1032282.99</v>
      </c>
      <c r="O811" s="21" t="n">
        <v>0</v>
      </c>
      <c r="P811" s="21" t="n">
        <f aca="false">L811-N811</f>
        <v>611069.67</v>
      </c>
      <c r="Q811" s="21" t="n">
        <v>0</v>
      </c>
      <c r="R811" s="21" t="n">
        <f aca="false">L811/I811</f>
        <v>1117.3948867886</v>
      </c>
      <c r="S811" s="21" t="n">
        <f aca="false">R811</f>
        <v>1117.3948867886</v>
      </c>
      <c r="T811" s="42" t="n">
        <v>42735</v>
      </c>
      <c r="U811" s="77"/>
      <c r="V811" s="77"/>
    </row>
    <row r="812" s="80" customFormat="true" ht="14.35" hidden="false" customHeight="false" outlineLevel="0" collapsed="false">
      <c r="A812" s="38" t="s">
        <v>1316</v>
      </c>
      <c r="B812" s="39" t="s">
        <v>675</v>
      </c>
      <c r="C812" s="17" t="n">
        <v>1967</v>
      </c>
      <c r="D812" s="17" t="n">
        <v>2013</v>
      </c>
      <c r="E812" s="40" t="s">
        <v>40</v>
      </c>
      <c r="F812" s="17" t="n">
        <v>2</v>
      </c>
      <c r="G812" s="17" t="n">
        <v>3</v>
      </c>
      <c r="H812" s="21" t="n">
        <v>580.8</v>
      </c>
      <c r="I812" s="21" t="n">
        <v>519.6</v>
      </c>
      <c r="J812" s="21" t="n">
        <v>519.6</v>
      </c>
      <c r="K812" s="17" t="n">
        <v>25</v>
      </c>
      <c r="L812" s="21" t="n">
        <f aca="false">'Приложение 2'!C812</f>
        <v>2606466</v>
      </c>
      <c r="M812" s="21" t="n">
        <v>0</v>
      </c>
      <c r="N812" s="21" t="n">
        <v>1024139</v>
      </c>
      <c r="O812" s="21" t="n">
        <v>0</v>
      </c>
      <c r="P812" s="21" t="n">
        <f aca="false">L812-N812</f>
        <v>1582327</v>
      </c>
      <c r="Q812" s="21" t="n">
        <v>0</v>
      </c>
      <c r="R812" s="21" t="n">
        <f aca="false">L812/I812</f>
        <v>5016.29330254042</v>
      </c>
      <c r="S812" s="21" t="n">
        <f aca="false">R812</f>
        <v>5016.29330254042</v>
      </c>
      <c r="T812" s="42" t="n">
        <v>42735</v>
      </c>
      <c r="U812" s="77"/>
      <c r="V812" s="77"/>
    </row>
    <row r="813" s="60" customFormat="true" ht="14.35" hidden="false" customHeight="false" outlineLevel="0" collapsed="false">
      <c r="A813" s="38" t="s">
        <v>1317</v>
      </c>
      <c r="B813" s="39" t="s">
        <v>1318</v>
      </c>
      <c r="C813" s="17" t="n">
        <v>1961</v>
      </c>
      <c r="D813" s="17" t="n">
        <v>2007</v>
      </c>
      <c r="E813" s="40" t="s">
        <v>40</v>
      </c>
      <c r="F813" s="17" t="n">
        <v>2</v>
      </c>
      <c r="G813" s="17" t="n">
        <v>1</v>
      </c>
      <c r="H813" s="21" t="n">
        <v>432</v>
      </c>
      <c r="I813" s="21" t="n">
        <v>398.8</v>
      </c>
      <c r="J813" s="21" t="n">
        <v>398.8</v>
      </c>
      <c r="K813" s="17" t="n">
        <v>19</v>
      </c>
      <c r="L813" s="21" t="n">
        <f aca="false">'Приложение 2'!C813</f>
        <v>781082.5</v>
      </c>
      <c r="M813" s="21" t="n">
        <v>0</v>
      </c>
      <c r="N813" s="21" t="n">
        <v>518168.6</v>
      </c>
      <c r="O813" s="21" t="n">
        <v>0</v>
      </c>
      <c r="P813" s="21" t="n">
        <f aca="false">L813-N813</f>
        <v>262913.9</v>
      </c>
      <c r="Q813" s="21" t="n">
        <v>0</v>
      </c>
      <c r="R813" s="21" t="n">
        <f aca="false">L813/I813</f>
        <v>1958.58199598796</v>
      </c>
      <c r="S813" s="21" t="n">
        <f aca="false">R813</f>
        <v>1958.58199598796</v>
      </c>
      <c r="T813" s="42" t="n">
        <v>42735</v>
      </c>
      <c r="U813" s="77"/>
      <c r="V813" s="77"/>
    </row>
    <row r="814" s="9" customFormat="true" ht="14.35" hidden="false" customHeight="false" outlineLevel="0" collapsed="false">
      <c r="A814" s="38" t="s">
        <v>1319</v>
      </c>
      <c r="B814" s="37" t="s">
        <v>677</v>
      </c>
      <c r="C814" s="18" t="s">
        <v>31</v>
      </c>
      <c r="D814" s="18" t="s">
        <v>31</v>
      </c>
      <c r="E814" s="18" t="s">
        <v>31</v>
      </c>
      <c r="F814" s="18" t="s">
        <v>31</v>
      </c>
      <c r="G814" s="18" t="s">
        <v>31</v>
      </c>
      <c r="H814" s="21" t="n">
        <f aca="false">SUM(H815:H815)</f>
        <v>354.9</v>
      </c>
      <c r="I814" s="21" t="n">
        <f aca="false">SUM(I815:I815)</f>
        <v>328.7</v>
      </c>
      <c r="J814" s="21" t="n">
        <f aca="false">SUM(J815:J815)</f>
        <v>328.7</v>
      </c>
      <c r="K814" s="26" t="n">
        <f aca="false">SUM(K815:K815)</f>
        <v>24</v>
      </c>
      <c r="L814" s="21" t="n">
        <f aca="false">SUM(L815:L815)</f>
        <v>811566.83</v>
      </c>
      <c r="M814" s="21" t="n">
        <f aca="false">SUM(M815:M815)</f>
        <v>0</v>
      </c>
      <c r="N814" s="21" t="n">
        <f aca="false">SUM(N815:N815)</f>
        <v>56298.04</v>
      </c>
      <c r="O814" s="21" t="n">
        <f aca="false">SUM(O815:O815)</f>
        <v>0</v>
      </c>
      <c r="P814" s="21" t="n">
        <f aca="false">SUM(P815:P815)</f>
        <v>755268.79</v>
      </c>
      <c r="Q814" s="21" t="n">
        <f aca="false">SUM(Q815:Q815)</f>
        <v>0</v>
      </c>
      <c r="R814" s="21" t="s">
        <v>31</v>
      </c>
      <c r="S814" s="21" t="s">
        <v>31</v>
      </c>
      <c r="T814" s="17" t="s">
        <v>31</v>
      </c>
      <c r="U814" s="77"/>
      <c r="V814" s="77"/>
    </row>
    <row r="815" s="52" customFormat="true" ht="14.35" hidden="false" customHeight="false" outlineLevel="0" collapsed="false">
      <c r="A815" s="38" t="s">
        <v>1320</v>
      </c>
      <c r="B815" s="100" t="s">
        <v>1321</v>
      </c>
      <c r="C815" s="17" t="n">
        <v>1967</v>
      </c>
      <c r="D815" s="17" t="n">
        <v>2007</v>
      </c>
      <c r="E815" s="40" t="s">
        <v>40</v>
      </c>
      <c r="F815" s="17" t="n">
        <v>2</v>
      </c>
      <c r="G815" s="17" t="n">
        <v>1</v>
      </c>
      <c r="H815" s="21" t="n">
        <v>354.9</v>
      </c>
      <c r="I815" s="21" t="n">
        <v>328.7</v>
      </c>
      <c r="J815" s="21" t="n">
        <v>328.7</v>
      </c>
      <c r="K815" s="26" t="n">
        <v>24</v>
      </c>
      <c r="L815" s="21" t="n">
        <f aca="false">'Приложение 2'!C815</f>
        <v>811566.83</v>
      </c>
      <c r="M815" s="21" t="n">
        <v>0</v>
      </c>
      <c r="N815" s="21" t="n">
        <v>56298.04</v>
      </c>
      <c r="O815" s="21" t="n">
        <v>0</v>
      </c>
      <c r="P815" s="21" t="n">
        <f aca="false">L815-N815</f>
        <v>755268.79</v>
      </c>
      <c r="Q815" s="21" t="n">
        <v>0</v>
      </c>
      <c r="R815" s="21" t="n">
        <f aca="false">L815/I815</f>
        <v>2469.01986613934</v>
      </c>
      <c r="S815" s="21" t="n">
        <f aca="false">R815</f>
        <v>2469.01986613934</v>
      </c>
      <c r="T815" s="42" t="s">
        <v>477</v>
      </c>
      <c r="U815" s="77"/>
      <c r="V815" s="77"/>
    </row>
    <row r="816" s="78" customFormat="true" ht="14.35" hidden="false" customHeight="false" outlineLevel="0" collapsed="false">
      <c r="A816" s="38" t="s">
        <v>1322</v>
      </c>
      <c r="B816" s="37" t="s">
        <v>243</v>
      </c>
      <c r="C816" s="18" t="s">
        <v>31</v>
      </c>
      <c r="D816" s="18" t="s">
        <v>31</v>
      </c>
      <c r="E816" s="18" t="s">
        <v>31</v>
      </c>
      <c r="F816" s="18" t="s">
        <v>31</v>
      </c>
      <c r="G816" s="18" t="s">
        <v>31</v>
      </c>
      <c r="H816" s="21" t="n">
        <f aca="false">SUM(H817:H821)</f>
        <v>2821.2</v>
      </c>
      <c r="I816" s="21" t="n">
        <f aca="false">SUM(I817:I821)</f>
        <v>2588.6</v>
      </c>
      <c r="J816" s="21" t="n">
        <f aca="false">SUM(J817:J821)</f>
        <v>2588.6</v>
      </c>
      <c r="K816" s="26" t="n">
        <f aca="false">SUM(K817:K821)</f>
        <v>150</v>
      </c>
      <c r="L816" s="21" t="n">
        <f aca="false">SUM(L817:L821)</f>
        <v>24802752.5</v>
      </c>
      <c r="M816" s="21" t="n">
        <f aca="false">SUM(M817:M821)</f>
        <v>0</v>
      </c>
      <c r="N816" s="21" t="n">
        <f aca="false">SUM(N817:N821)</f>
        <v>12905612.53</v>
      </c>
      <c r="O816" s="21" t="n">
        <f aca="false">SUM(O817:O821)</f>
        <v>0</v>
      </c>
      <c r="P816" s="21" t="n">
        <f aca="false">SUM(P817:P821)</f>
        <v>11897139.97</v>
      </c>
      <c r="Q816" s="21" t="n">
        <f aca="false">SUM(Q817:Q821)</f>
        <v>0</v>
      </c>
      <c r="R816" s="21" t="s">
        <v>31</v>
      </c>
      <c r="S816" s="21" t="s">
        <v>31</v>
      </c>
      <c r="T816" s="17" t="s">
        <v>31</v>
      </c>
      <c r="U816" s="77"/>
      <c r="V816" s="77"/>
    </row>
    <row r="817" s="80" customFormat="true" ht="14.35" hidden="false" customHeight="false" outlineLevel="0" collapsed="false">
      <c r="A817" s="38" t="s">
        <v>1323</v>
      </c>
      <c r="B817" s="100" t="s">
        <v>1324</v>
      </c>
      <c r="C817" s="17" t="n">
        <v>1972</v>
      </c>
      <c r="D817" s="17" t="n">
        <v>1972</v>
      </c>
      <c r="E817" s="40" t="s">
        <v>40</v>
      </c>
      <c r="F817" s="17" t="n">
        <v>2</v>
      </c>
      <c r="G817" s="17" t="n">
        <v>2</v>
      </c>
      <c r="H817" s="21" t="n">
        <v>579.5</v>
      </c>
      <c r="I817" s="21" t="n">
        <v>538.2</v>
      </c>
      <c r="J817" s="21" t="n">
        <v>538.2</v>
      </c>
      <c r="K817" s="26" t="n">
        <v>26</v>
      </c>
      <c r="L817" s="21" t="n">
        <f aca="false">'Приложение 2'!C817</f>
        <v>6403158.56</v>
      </c>
      <c r="M817" s="21" t="n">
        <v>0</v>
      </c>
      <c r="N817" s="21" t="n">
        <v>3158397</v>
      </c>
      <c r="O817" s="21" t="n">
        <v>0</v>
      </c>
      <c r="P817" s="21" t="n">
        <f aca="false">L817-N817</f>
        <v>3244761.56</v>
      </c>
      <c r="Q817" s="21" t="n">
        <v>0</v>
      </c>
      <c r="R817" s="21" t="n">
        <f aca="false">L817/I817</f>
        <v>11897.3589000372</v>
      </c>
      <c r="S817" s="21" t="n">
        <f aca="false">R817</f>
        <v>11897.3589000372</v>
      </c>
      <c r="T817" s="42" t="n">
        <v>42735</v>
      </c>
      <c r="U817" s="77"/>
      <c r="V817" s="77"/>
    </row>
    <row r="818" s="80" customFormat="true" ht="14.35" hidden="false" customHeight="false" outlineLevel="0" collapsed="false">
      <c r="A818" s="38" t="s">
        <v>1325</v>
      </c>
      <c r="B818" s="100" t="s">
        <v>1326</v>
      </c>
      <c r="C818" s="17" t="n">
        <v>1965</v>
      </c>
      <c r="D818" s="17" t="n">
        <v>1965</v>
      </c>
      <c r="E818" s="40" t="s">
        <v>40</v>
      </c>
      <c r="F818" s="17" t="n">
        <v>2</v>
      </c>
      <c r="G818" s="17" t="n">
        <v>2</v>
      </c>
      <c r="H818" s="21" t="n">
        <v>586.2</v>
      </c>
      <c r="I818" s="21" t="n">
        <v>539.1</v>
      </c>
      <c r="J818" s="21" t="n">
        <v>539.1</v>
      </c>
      <c r="K818" s="26" t="n">
        <v>26</v>
      </c>
      <c r="L818" s="21" t="n">
        <f aca="false">'Приложение 2'!C818</f>
        <v>4930783.3</v>
      </c>
      <c r="M818" s="21" t="n">
        <v>0</v>
      </c>
      <c r="N818" s="21" t="n">
        <v>2453020.78</v>
      </c>
      <c r="O818" s="21" t="n">
        <v>0</v>
      </c>
      <c r="P818" s="21" t="n">
        <f aca="false">L818-N818</f>
        <v>2477762.52</v>
      </c>
      <c r="Q818" s="21" t="n">
        <v>0</v>
      </c>
      <c r="R818" s="21" t="n">
        <f aca="false">L818/I818</f>
        <v>9146.32405861621</v>
      </c>
      <c r="S818" s="21" t="n">
        <f aca="false">R818</f>
        <v>9146.32405861621</v>
      </c>
      <c r="T818" s="42" t="n">
        <v>42735</v>
      </c>
      <c r="U818" s="77"/>
      <c r="V818" s="77"/>
    </row>
    <row r="819" s="60" customFormat="true" ht="14.35" hidden="false" customHeight="false" outlineLevel="0" collapsed="false">
      <c r="A819" s="38" t="s">
        <v>1327</v>
      </c>
      <c r="B819" s="100" t="s">
        <v>1328</v>
      </c>
      <c r="C819" s="17" t="n">
        <v>1961</v>
      </c>
      <c r="D819" s="17" t="n">
        <v>1961</v>
      </c>
      <c r="E819" s="40" t="s">
        <v>40</v>
      </c>
      <c r="F819" s="17" t="n">
        <v>2</v>
      </c>
      <c r="G819" s="17" t="n">
        <v>2</v>
      </c>
      <c r="H819" s="21" t="n">
        <v>575</v>
      </c>
      <c r="I819" s="21" t="n">
        <v>528.7</v>
      </c>
      <c r="J819" s="21" t="n">
        <v>528.7</v>
      </c>
      <c r="K819" s="26" t="n">
        <v>26</v>
      </c>
      <c r="L819" s="21" t="n">
        <f aca="false">'Приложение 2'!C819</f>
        <v>4704905.76</v>
      </c>
      <c r="M819" s="21" t="n">
        <v>0</v>
      </c>
      <c r="N819" s="21" t="n">
        <v>482977.8</v>
      </c>
      <c r="O819" s="21" t="n">
        <v>0</v>
      </c>
      <c r="P819" s="21" t="n">
        <f aca="false">L819-N819</f>
        <v>4221927.96</v>
      </c>
      <c r="Q819" s="21" t="n">
        <v>0</v>
      </c>
      <c r="R819" s="21" t="n">
        <f aca="false">L819/I819</f>
        <v>8899.00843578589</v>
      </c>
      <c r="S819" s="21" t="n">
        <f aca="false">R819</f>
        <v>8899.00843578589</v>
      </c>
      <c r="T819" s="42" t="n">
        <v>42735</v>
      </c>
      <c r="U819" s="77"/>
      <c r="V819" s="77"/>
    </row>
    <row r="820" s="60" customFormat="true" ht="14.35" hidden="false" customHeight="false" outlineLevel="0" collapsed="false">
      <c r="A820" s="38" t="s">
        <v>1329</v>
      </c>
      <c r="B820" s="39" t="s">
        <v>1330</v>
      </c>
      <c r="C820" s="17" t="n">
        <v>1969</v>
      </c>
      <c r="D820" s="17" t="n">
        <v>2007</v>
      </c>
      <c r="E820" s="40" t="s">
        <v>40</v>
      </c>
      <c r="F820" s="17" t="n">
        <v>2</v>
      </c>
      <c r="G820" s="17" t="n">
        <v>2</v>
      </c>
      <c r="H820" s="21" t="n">
        <v>539.5</v>
      </c>
      <c r="I820" s="21" t="n">
        <v>492</v>
      </c>
      <c r="J820" s="21" t="n">
        <v>492</v>
      </c>
      <c r="K820" s="26" t="n">
        <v>36</v>
      </c>
      <c r="L820" s="21" t="n">
        <f aca="false">'Приложение 2'!C820</f>
        <v>4814221.68</v>
      </c>
      <c r="M820" s="21" t="n">
        <v>0</v>
      </c>
      <c r="N820" s="21" t="n">
        <v>4689873.17</v>
      </c>
      <c r="O820" s="21" t="n">
        <v>0</v>
      </c>
      <c r="P820" s="21" t="n">
        <f aca="false">L820-N820</f>
        <v>124348.51</v>
      </c>
      <c r="Q820" s="21" t="n">
        <v>0</v>
      </c>
      <c r="R820" s="21" t="n">
        <f aca="false">L820/I820</f>
        <v>9785.00341463415</v>
      </c>
      <c r="S820" s="21" t="n">
        <f aca="false">R820</f>
        <v>9785.00341463415</v>
      </c>
      <c r="T820" s="42" t="n">
        <v>42735</v>
      </c>
      <c r="U820" s="77"/>
      <c r="V820" s="77"/>
    </row>
    <row r="821" s="60" customFormat="true" ht="14.35" hidden="false" customHeight="false" outlineLevel="0" collapsed="false">
      <c r="A821" s="38" t="s">
        <v>1331</v>
      </c>
      <c r="B821" s="39" t="s">
        <v>1332</v>
      </c>
      <c r="C821" s="17" t="n">
        <v>1970</v>
      </c>
      <c r="D821" s="17" t="n">
        <v>2007</v>
      </c>
      <c r="E821" s="40" t="s">
        <v>40</v>
      </c>
      <c r="F821" s="17" t="n">
        <v>2</v>
      </c>
      <c r="G821" s="17" t="n">
        <v>2</v>
      </c>
      <c r="H821" s="21" t="n">
        <v>541</v>
      </c>
      <c r="I821" s="21" t="n">
        <v>490.6</v>
      </c>
      <c r="J821" s="21" t="n">
        <v>490.6</v>
      </c>
      <c r="K821" s="26" t="n">
        <v>36</v>
      </c>
      <c r="L821" s="21" t="n">
        <f aca="false">'Приложение 2'!C821</f>
        <v>3949683.2</v>
      </c>
      <c r="M821" s="21" t="n">
        <v>0</v>
      </c>
      <c r="N821" s="21" t="n">
        <v>2121343.78</v>
      </c>
      <c r="O821" s="21" t="n">
        <v>0</v>
      </c>
      <c r="P821" s="21" t="n">
        <f aca="false">L821-N821</f>
        <v>1828339.42</v>
      </c>
      <c r="Q821" s="21" t="n">
        <v>0</v>
      </c>
      <c r="R821" s="21" t="n">
        <f aca="false">L821/I821</f>
        <v>8050.71993477375</v>
      </c>
      <c r="S821" s="21" t="n">
        <f aca="false">R821</f>
        <v>8050.71993477375</v>
      </c>
      <c r="T821" s="42" t="n">
        <v>42735</v>
      </c>
      <c r="U821" s="77"/>
      <c r="V821" s="77"/>
    </row>
    <row r="822" s="101" customFormat="true" ht="14.35" hidden="false" customHeight="false" outlineLevel="0" collapsed="false">
      <c r="H822" s="102"/>
      <c r="I822" s="102"/>
      <c r="J822" s="102"/>
      <c r="K822" s="103"/>
      <c r="L822" s="102"/>
      <c r="M822" s="102"/>
      <c r="N822" s="102"/>
      <c r="O822" s="102"/>
      <c r="P822" s="102"/>
      <c r="Q822" s="102"/>
      <c r="R822" s="102"/>
      <c r="S822" s="102"/>
    </row>
    <row r="823" customFormat="false" ht="14.35" hidden="false" customHeight="false" outlineLevel="0" collapsed="false"/>
    <row r="824" customFormat="false" ht="14.35" hidden="false" customHeight="false" outlineLevel="0" collapsed="false"/>
  </sheetData>
  <autoFilter ref="A8:T821"/>
  <mergeCells count="27">
    <mergeCell ref="P1:T1"/>
    <mergeCell ref="P2:T2"/>
    <mergeCell ref="A3:T3"/>
    <mergeCell ref="A4:A7"/>
    <mergeCell ref="B4:B7"/>
    <mergeCell ref="C4:D4"/>
    <mergeCell ref="E4:E7"/>
    <mergeCell ref="F4:F7"/>
    <mergeCell ref="G4:G7"/>
    <mergeCell ref="H4:H6"/>
    <mergeCell ref="I4:J4"/>
    <mergeCell ref="K4:K6"/>
    <mergeCell ref="L4:Q4"/>
    <mergeCell ref="R4:R6"/>
    <mergeCell ref="S4:S6"/>
    <mergeCell ref="T4:T7"/>
    <mergeCell ref="C5:C7"/>
    <mergeCell ref="D5:D7"/>
    <mergeCell ref="I5:I6"/>
    <mergeCell ref="J5:J6"/>
    <mergeCell ref="L5:L6"/>
    <mergeCell ref="M5:Q5"/>
    <mergeCell ref="A10:T10"/>
    <mergeCell ref="A117:T117"/>
    <mergeCell ref="A139:T139"/>
    <mergeCell ref="A395:T395"/>
    <mergeCell ref="A403:T403"/>
  </mergeCells>
  <conditionalFormatting sqref="B274">
    <cfRule type="duplicateValues" priority="2" aboveAverage="0" equalAverage="0" bottom="0" percent="0" rank="0" text="" dxfId="2"/>
  </conditionalFormatting>
  <printOptions headings="false" gridLines="false" gridLinesSet="true" horizontalCentered="false" verticalCentered="false"/>
  <pageMargins left="0.39375" right="0.39375" top="0.984027777777778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C872"/>
  <sheetViews>
    <sheetView showFormulas="false" showGridLines="true" showRowColHeaders="true" showZeros="true" rightToLeft="false" tabSelected="false" showOutlineSymbols="true" defaultGridColor="true" view="normal" topLeftCell="C1" colorId="64" zoomScale="75" zoomScaleNormal="75" zoomScalePageLayoutView="100" workbookViewId="0">
      <pane xSplit="0" ySplit="9" topLeftCell="X10" activePane="bottomLeft" state="frozen"/>
      <selection pane="topLeft" activeCell="C1" activeCellId="0" sqref="C1"/>
      <selection pane="bottomLeft" activeCell="R1" activeCellId="0" sqref="R1"/>
    </sheetView>
  </sheetViews>
  <sheetFormatPr defaultColWidth="9.1484375" defaultRowHeight="15" zeroHeight="false" outlineLevelRow="0" outlineLevelCol="0"/>
  <cols>
    <col collapsed="false" customWidth="true" hidden="false" outlineLevel="0" max="1" min="1" style="52" width="8.29"/>
    <col collapsed="false" customWidth="true" hidden="false" outlineLevel="0" max="2" min="2" style="52" width="67.42"/>
    <col collapsed="false" customWidth="true" hidden="false" outlineLevel="0" max="3" min="3" style="52" width="17.71"/>
    <col collapsed="false" customWidth="true" hidden="false" outlineLevel="0" max="6" min="4" style="52" width="15.57"/>
    <col collapsed="false" customWidth="true" hidden="false" outlineLevel="0" max="7" min="7" style="52" width="14.42"/>
    <col collapsed="false" customWidth="true" hidden="false" outlineLevel="0" max="8" min="8" style="52" width="14.57"/>
    <col collapsed="false" customWidth="true" hidden="false" outlineLevel="0" max="9" min="9" style="52" width="17.42"/>
    <col collapsed="false" customWidth="true" hidden="false" outlineLevel="0" max="11" min="10" style="52" width="7"/>
    <col collapsed="false" customWidth="true" hidden="false" outlineLevel="0" max="12" min="12" style="52" width="11.43"/>
    <col collapsed="false" customWidth="true" hidden="false" outlineLevel="0" max="13" min="13" style="52" width="15.57"/>
    <col collapsed="false" customWidth="true" hidden="false" outlineLevel="0" max="14" min="14" style="52" width="7.29"/>
    <col collapsed="false" customWidth="true" hidden="false" outlineLevel="0" max="15" min="15" style="52" width="7.71"/>
    <col collapsed="false" customWidth="true" hidden="false" outlineLevel="0" max="16" min="16" style="52" width="11.29"/>
    <col collapsed="false" customWidth="true" hidden="false" outlineLevel="0" max="17" min="17" style="52" width="15.71"/>
    <col collapsed="false" customWidth="true" hidden="false" outlineLevel="0" max="18" min="18" style="52" width="7.29"/>
    <col collapsed="false" customWidth="true" hidden="false" outlineLevel="0" max="19" min="19" style="52" width="7.42"/>
    <col collapsed="false" customWidth="true" hidden="false" outlineLevel="0" max="21" min="20" style="52" width="16.43"/>
    <col collapsed="false" customWidth="true" hidden="false" outlineLevel="0" max="22" min="22" style="52" width="14.29"/>
    <col collapsed="false" customWidth="true" hidden="false" outlineLevel="0" max="23" min="23" style="52" width="16.84"/>
    <col collapsed="false" customWidth="true" hidden="false" outlineLevel="0" max="24" min="24" style="52" width="14"/>
    <col collapsed="false" customWidth="false" hidden="false" outlineLevel="0" max="26" min="25" style="52" width="9.14"/>
    <col collapsed="false" customWidth="true" hidden="false" outlineLevel="0" max="27" min="27" style="52" width="12.29"/>
    <col collapsed="false" customWidth="true" hidden="false" outlineLevel="0" max="28" min="28" style="52" width="12.42"/>
    <col collapsed="false" customWidth="false" hidden="false" outlineLevel="0" max="16384" min="29" style="52" width="9.14"/>
  </cols>
  <sheetData>
    <row r="1" s="107" customFormat="true" ht="65.65" hidden="false" customHeight="true" outlineLevel="0" collapsed="false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5"/>
      <c r="R1" s="106" t="s">
        <v>1333</v>
      </c>
      <c r="S1" s="106"/>
      <c r="T1" s="106"/>
      <c r="U1" s="106"/>
      <c r="V1" s="106"/>
    </row>
    <row r="2" s="107" customFormat="true" ht="51.7" hidden="false" customHeight="true" outlineLevel="0" collapsed="false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5"/>
      <c r="R2" s="108" t="s">
        <v>1334</v>
      </c>
      <c r="S2" s="108"/>
      <c r="T2" s="108"/>
      <c r="U2" s="108"/>
      <c r="V2" s="108"/>
    </row>
    <row r="3" customFormat="false" ht="39.8" hidden="false" customHeight="true" outlineLevel="0" collapsed="false">
      <c r="A3" s="109" t="s">
        <v>1335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 t="s">
        <v>1336</v>
      </c>
      <c r="S3" s="109"/>
      <c r="T3" s="109"/>
      <c r="U3" s="109"/>
      <c r="V3" s="109"/>
    </row>
    <row r="4" s="61" customFormat="true" ht="28.5" hidden="false" customHeight="true" outlineLevel="0" collapsed="false">
      <c r="A4" s="17" t="s">
        <v>1337</v>
      </c>
      <c r="B4" s="17" t="s">
        <v>4</v>
      </c>
      <c r="C4" s="17" t="s">
        <v>1338</v>
      </c>
      <c r="D4" s="18" t="s">
        <v>1339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7" t="s">
        <v>1340</v>
      </c>
      <c r="U4" s="17"/>
      <c r="V4" s="17"/>
    </row>
    <row r="5" s="1" customFormat="true" ht="15" hidden="false" customHeight="true" outlineLevel="0" collapsed="false">
      <c r="A5" s="17"/>
      <c r="B5" s="17"/>
      <c r="C5" s="17"/>
      <c r="D5" s="110" t="s">
        <v>1341</v>
      </c>
      <c r="E5" s="110"/>
      <c r="F5" s="110"/>
      <c r="G5" s="110"/>
      <c r="H5" s="110"/>
      <c r="I5" s="110"/>
      <c r="J5" s="111" t="s">
        <v>1342</v>
      </c>
      <c r="K5" s="111"/>
      <c r="L5" s="111" t="s">
        <v>1343</v>
      </c>
      <c r="M5" s="111"/>
      <c r="N5" s="111" t="s">
        <v>1344</v>
      </c>
      <c r="O5" s="111"/>
      <c r="P5" s="111" t="s">
        <v>1345</v>
      </c>
      <c r="Q5" s="111"/>
      <c r="R5" s="111" t="s">
        <v>1346</v>
      </c>
      <c r="S5" s="111"/>
      <c r="T5" s="17" t="s">
        <v>1347</v>
      </c>
      <c r="U5" s="17" t="s">
        <v>1348</v>
      </c>
      <c r="V5" s="17" t="s">
        <v>1349</v>
      </c>
    </row>
    <row r="6" s="1" customFormat="true" ht="42.75" hidden="false" customHeight="true" outlineLevel="0" collapsed="false">
      <c r="A6" s="17"/>
      <c r="B6" s="17"/>
      <c r="C6" s="17"/>
      <c r="D6" s="17" t="s">
        <v>1350</v>
      </c>
      <c r="E6" s="17" t="s">
        <v>1351</v>
      </c>
      <c r="F6" s="17" t="s">
        <v>1352</v>
      </c>
      <c r="G6" s="17" t="s">
        <v>1353</v>
      </c>
      <c r="H6" s="17" t="s">
        <v>1354</v>
      </c>
      <c r="I6" s="17" t="s">
        <v>1355</v>
      </c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7"/>
      <c r="U6" s="17"/>
      <c r="V6" s="17"/>
    </row>
    <row r="7" customFormat="false" ht="15" hidden="false" customHeight="false" outlineLevel="0" collapsed="false">
      <c r="A7" s="112"/>
      <c r="B7" s="112"/>
      <c r="C7" s="47" t="s">
        <v>28</v>
      </c>
      <c r="D7" s="47" t="s">
        <v>28</v>
      </c>
      <c r="E7" s="47" t="s">
        <v>28</v>
      </c>
      <c r="F7" s="47" t="s">
        <v>28</v>
      </c>
      <c r="G7" s="47" t="s">
        <v>28</v>
      </c>
      <c r="H7" s="47" t="s">
        <v>28</v>
      </c>
      <c r="I7" s="47" t="s">
        <v>28</v>
      </c>
      <c r="J7" s="47" t="s">
        <v>1356</v>
      </c>
      <c r="K7" s="47" t="s">
        <v>28</v>
      </c>
      <c r="L7" s="47" t="s">
        <v>1357</v>
      </c>
      <c r="M7" s="47" t="s">
        <v>28</v>
      </c>
      <c r="N7" s="47" t="s">
        <v>1357</v>
      </c>
      <c r="O7" s="47" t="s">
        <v>28</v>
      </c>
      <c r="P7" s="47" t="s">
        <v>1357</v>
      </c>
      <c r="Q7" s="47" t="s">
        <v>28</v>
      </c>
      <c r="R7" s="47" t="s">
        <v>1358</v>
      </c>
      <c r="S7" s="47" t="s">
        <v>28</v>
      </c>
      <c r="T7" s="47" t="s">
        <v>28</v>
      </c>
      <c r="U7" s="47" t="s">
        <v>1359</v>
      </c>
      <c r="V7" s="47" t="s">
        <v>28</v>
      </c>
    </row>
    <row r="8" customFormat="false" ht="14.35" hidden="false" customHeight="false" outlineLevel="0" collapsed="false">
      <c r="A8" s="55" t="n">
        <v>1</v>
      </c>
      <c r="B8" s="55" t="n">
        <v>2</v>
      </c>
      <c r="C8" s="55" t="n">
        <v>3</v>
      </c>
      <c r="D8" s="55" t="n">
        <v>4</v>
      </c>
      <c r="E8" s="55" t="s">
        <v>1360</v>
      </c>
      <c r="F8" s="55" t="s">
        <v>1361</v>
      </c>
      <c r="G8" s="55" t="s">
        <v>1362</v>
      </c>
      <c r="H8" s="55" t="s">
        <v>1363</v>
      </c>
      <c r="I8" s="55" t="s">
        <v>1364</v>
      </c>
      <c r="J8" s="55" t="n">
        <v>5</v>
      </c>
      <c r="K8" s="55" t="n">
        <v>6</v>
      </c>
      <c r="L8" s="55" t="n">
        <v>7</v>
      </c>
      <c r="M8" s="55" t="n">
        <v>8</v>
      </c>
      <c r="N8" s="55" t="n">
        <v>9</v>
      </c>
      <c r="O8" s="55" t="n">
        <v>10</v>
      </c>
      <c r="P8" s="55" t="n">
        <v>11</v>
      </c>
      <c r="Q8" s="55" t="n">
        <v>12</v>
      </c>
      <c r="R8" s="55" t="n">
        <v>13</v>
      </c>
      <c r="S8" s="55" t="n">
        <v>14</v>
      </c>
      <c r="T8" s="55" t="n">
        <v>15</v>
      </c>
      <c r="U8" s="55" t="n">
        <v>16</v>
      </c>
      <c r="V8" s="55" t="n">
        <v>17</v>
      </c>
    </row>
    <row r="9" customFormat="false" ht="14.35" hidden="false" customHeight="false" outlineLevel="0" collapsed="false">
      <c r="A9" s="113"/>
      <c r="B9" s="114" t="s">
        <v>30</v>
      </c>
      <c r="C9" s="115" t="n">
        <f aca="false">C11+C118+C140+C396+C404</f>
        <v>1858610635.81</v>
      </c>
      <c r="D9" s="115" t="n">
        <f aca="false">D11+D118+D140+D396+D404</f>
        <v>448096963.47</v>
      </c>
      <c r="E9" s="115" t="n">
        <f aca="false">E11+E118+E140+E396+E404</f>
        <v>258539881.02</v>
      </c>
      <c r="F9" s="115" t="n">
        <f aca="false">F11+F118+F140+F396+F404</f>
        <v>41849731.42</v>
      </c>
      <c r="G9" s="115" t="n">
        <f aca="false">G11+G118+G140+G396+G404</f>
        <v>36106336.5</v>
      </c>
      <c r="H9" s="115" t="n">
        <f aca="false">H11+H118+H140+H396+H404</f>
        <v>23452531.47</v>
      </c>
      <c r="I9" s="115" t="n">
        <f aca="false">I11+I118+I140+I396+I404</f>
        <v>88148483.06</v>
      </c>
      <c r="J9" s="115" t="n">
        <f aca="false">J11+J118+J140+J396+J404</f>
        <v>0</v>
      </c>
      <c r="K9" s="115" t="n">
        <f aca="false">K11+K118+K140+K396+K404</f>
        <v>0</v>
      </c>
      <c r="L9" s="115" t="n">
        <f aca="false">L11+L118+L140+L396+L404</f>
        <v>304478.96</v>
      </c>
      <c r="M9" s="115" t="n">
        <f aca="false">M11+M118+M140+M396+M404</f>
        <v>770950981.8</v>
      </c>
      <c r="N9" s="115" t="n">
        <f aca="false">N11+N118+N140+N396+N404</f>
        <v>0</v>
      </c>
      <c r="O9" s="115" t="n">
        <f aca="false">O11+O118+O140+O396+O404</f>
        <v>0</v>
      </c>
      <c r="P9" s="115" t="n">
        <f aca="false">P11+P118+P140+P396+P404</f>
        <v>123632.185</v>
      </c>
      <c r="Q9" s="115" t="n">
        <f aca="false">Q11+Q118+Q140+Q396+Q404</f>
        <v>571301300.28</v>
      </c>
      <c r="R9" s="115" t="n">
        <f aca="false">R11+R118+R140+R396+R404</f>
        <v>0</v>
      </c>
      <c r="S9" s="115" t="n">
        <f aca="false">S11+S118+S140+S396+S404</f>
        <v>0</v>
      </c>
      <c r="T9" s="115" t="n">
        <f aca="false">T11+T118+T140+T396+T404</f>
        <v>0</v>
      </c>
      <c r="U9" s="115" t="n">
        <f aca="false">U11+U118+U140+U396+U404</f>
        <v>0</v>
      </c>
      <c r="V9" s="115" t="n">
        <f aca="false">V11+V118+V140+V396+V404</f>
        <v>68261390.26</v>
      </c>
      <c r="W9" s="116"/>
      <c r="X9" s="116"/>
    </row>
    <row r="10" customFormat="false" ht="14.35" hidden="false" customHeight="false" outlineLevel="0" collapsed="false">
      <c r="A10" s="74" t="s">
        <v>32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116"/>
      <c r="X10" s="116"/>
    </row>
    <row r="11" customFormat="false" ht="14.35" hidden="false" customHeight="false" outlineLevel="0" collapsed="false">
      <c r="A11" s="54" t="s">
        <v>694</v>
      </c>
      <c r="B11" s="54"/>
      <c r="C11" s="49" t="n">
        <f aca="false">C12+C15+C22+C58+C69+C99+C103+C110</f>
        <v>204666479.88</v>
      </c>
      <c r="D11" s="49" t="n">
        <f aca="false">D12+D15+D22+D58+D69+D99+D103+D110</f>
        <v>83508555.51</v>
      </c>
      <c r="E11" s="49" t="n">
        <f aca="false">E12+E15+E22+E58+E69+E99+E103+E110</f>
        <v>28871142.27</v>
      </c>
      <c r="F11" s="49" t="n">
        <f aca="false">F12+F15+F22+F58+F69+F99+F103+F110</f>
        <v>8116599.56</v>
      </c>
      <c r="G11" s="49" t="n">
        <f aca="false">G12+G15+G22+G58+G69+G99+G103+G110</f>
        <v>13410027.48</v>
      </c>
      <c r="H11" s="49" t="n">
        <f aca="false">H12+H15+H22+H58+H69+H99+H103+H110</f>
        <v>1358231.97</v>
      </c>
      <c r="I11" s="49" t="n">
        <f aca="false">I12+I15+I22+I58+I69+I99+I103+I110</f>
        <v>31752554.23</v>
      </c>
      <c r="J11" s="49" t="n">
        <f aca="false">J12+J15+J22+J58+J69+J99+J103+J110</f>
        <v>0</v>
      </c>
      <c r="K11" s="49" t="n">
        <f aca="false">K12+K15+K22+K58+K69+K99+K103+K110</f>
        <v>0</v>
      </c>
      <c r="L11" s="49" t="n">
        <f aca="false">L12+L15+L22+L58+L69+L99+L103+L110</f>
        <v>58724.39</v>
      </c>
      <c r="M11" s="49" t="n">
        <f aca="false">M12+M15+M22+M58+M69+M99+M103+M110</f>
        <v>91464387.37</v>
      </c>
      <c r="N11" s="49" t="n">
        <f aca="false">N12+N15+N22+N58+N69+N99+N103+N110</f>
        <v>0</v>
      </c>
      <c r="O11" s="49" t="n">
        <f aca="false">O12+O15+O22+O58+O69+O99+O103+O110</f>
        <v>0</v>
      </c>
      <c r="P11" s="49" t="n">
        <f aca="false">P12+P15+P22+P58+P69+P99+P103+P110</f>
        <v>8387.59</v>
      </c>
      <c r="Q11" s="49" t="n">
        <f aca="false">Q12+Q15+Q22+Q58+Q69+Q99+Q103+Q110</f>
        <v>29693537</v>
      </c>
      <c r="R11" s="49" t="n">
        <f aca="false">R12+R15+R22+R58+R69+R99+R103+R110</f>
        <v>0</v>
      </c>
      <c r="S11" s="49" t="n">
        <f aca="false">S12+S15+S22+S58+S69+S99+S103+S110</f>
        <v>0</v>
      </c>
      <c r="T11" s="49" t="n">
        <f aca="false">T12+T15+T22+T58+T69+T99+T103+T110</f>
        <v>0</v>
      </c>
      <c r="U11" s="49" t="n">
        <f aca="false">U12+U15+U22+U58+U69+U99+U103+U110</f>
        <v>0</v>
      </c>
      <c r="V11" s="49" t="n">
        <f aca="false">V12+V15+V22+V58+V69+V99+V103+V110</f>
        <v>0</v>
      </c>
      <c r="W11" s="116"/>
      <c r="X11" s="116"/>
    </row>
    <row r="12" customFormat="false" ht="14.35" hidden="false" customHeight="false" outlineLevel="0" collapsed="false">
      <c r="A12" s="36" t="s">
        <v>34</v>
      </c>
      <c r="B12" s="54" t="s">
        <v>35</v>
      </c>
      <c r="C12" s="49" t="n">
        <f aca="false">C13</f>
        <v>2337128</v>
      </c>
      <c r="D12" s="49" t="n">
        <f aca="false">D13</f>
        <v>97166</v>
      </c>
      <c r="E12" s="49" t="n">
        <f aca="false">E13</f>
        <v>0</v>
      </c>
      <c r="F12" s="49" t="n">
        <f aca="false">F13</f>
        <v>0</v>
      </c>
      <c r="G12" s="49" t="n">
        <f aca="false">G13</f>
        <v>0</v>
      </c>
      <c r="H12" s="49" t="n">
        <f aca="false">H13</f>
        <v>0</v>
      </c>
      <c r="I12" s="49" t="n">
        <f aca="false">I13</f>
        <v>97166</v>
      </c>
      <c r="J12" s="49" t="n">
        <f aca="false">J13</f>
        <v>0</v>
      </c>
      <c r="K12" s="49" t="n">
        <f aca="false">K13</f>
        <v>0</v>
      </c>
      <c r="L12" s="49" t="n">
        <f aca="false">L13</f>
        <v>0</v>
      </c>
      <c r="M12" s="49" t="n">
        <f aca="false">M13</f>
        <v>0</v>
      </c>
      <c r="N12" s="49" t="n">
        <f aca="false">N13</f>
        <v>0</v>
      </c>
      <c r="O12" s="49" t="n">
        <f aca="false">O13</f>
        <v>0</v>
      </c>
      <c r="P12" s="49" t="n">
        <f aca="false">P13</f>
        <v>366</v>
      </c>
      <c r="Q12" s="49" t="n">
        <f aca="false">Q13</f>
        <v>2239962</v>
      </c>
      <c r="R12" s="49" t="n">
        <f aca="false">R13</f>
        <v>0</v>
      </c>
      <c r="S12" s="49" t="n">
        <f aca="false">S13</f>
        <v>0</v>
      </c>
      <c r="T12" s="49" t="n">
        <f aca="false">T13</f>
        <v>0</v>
      </c>
      <c r="U12" s="49" t="n">
        <f aca="false">U13</f>
        <v>0</v>
      </c>
      <c r="V12" s="49" t="n">
        <f aca="false">V13</f>
        <v>0</v>
      </c>
      <c r="W12" s="116"/>
      <c r="X12" s="116"/>
    </row>
    <row r="13" customFormat="false" ht="14.35" hidden="false" customHeight="false" outlineLevel="0" collapsed="false">
      <c r="A13" s="36" t="s">
        <v>36</v>
      </c>
      <c r="B13" s="54" t="s">
        <v>37</v>
      </c>
      <c r="C13" s="49" t="n">
        <f aca="false">C14</f>
        <v>2337128</v>
      </c>
      <c r="D13" s="49" t="n">
        <f aca="false">D14</f>
        <v>97166</v>
      </c>
      <c r="E13" s="49" t="n">
        <f aca="false">E14</f>
        <v>0</v>
      </c>
      <c r="F13" s="49" t="n">
        <f aca="false">F14</f>
        <v>0</v>
      </c>
      <c r="G13" s="49" t="n">
        <f aca="false">G14</f>
        <v>0</v>
      </c>
      <c r="H13" s="49" t="n">
        <f aca="false">H14</f>
        <v>0</v>
      </c>
      <c r="I13" s="49" t="n">
        <f aca="false">I14</f>
        <v>97166</v>
      </c>
      <c r="J13" s="49" t="n">
        <f aca="false">J14</f>
        <v>0</v>
      </c>
      <c r="K13" s="49" t="n">
        <f aca="false">K14</f>
        <v>0</v>
      </c>
      <c r="L13" s="49" t="n">
        <f aca="false">L14</f>
        <v>0</v>
      </c>
      <c r="M13" s="49" t="n">
        <f aca="false">M14</f>
        <v>0</v>
      </c>
      <c r="N13" s="49" t="n">
        <f aca="false">N14</f>
        <v>0</v>
      </c>
      <c r="O13" s="49" t="n">
        <f aca="false">O14</f>
        <v>0</v>
      </c>
      <c r="P13" s="49" t="n">
        <f aca="false">P14</f>
        <v>366</v>
      </c>
      <c r="Q13" s="49" t="n">
        <f aca="false">Q14</f>
        <v>2239962</v>
      </c>
      <c r="R13" s="49" t="n">
        <f aca="false">R14</f>
        <v>0</v>
      </c>
      <c r="S13" s="49" t="n">
        <f aca="false">S14</f>
        <v>0</v>
      </c>
      <c r="T13" s="49" t="n">
        <f aca="false">T14</f>
        <v>0</v>
      </c>
      <c r="U13" s="49" t="n">
        <f aca="false">U14</f>
        <v>0</v>
      </c>
      <c r="V13" s="49" t="n">
        <f aca="false">V14</f>
        <v>0</v>
      </c>
      <c r="W13" s="116"/>
      <c r="X13" s="116"/>
    </row>
    <row r="14" s="1" customFormat="true" ht="14.35" hidden="false" customHeight="false" outlineLevel="0" collapsed="false">
      <c r="A14" s="38" t="s">
        <v>38</v>
      </c>
      <c r="B14" s="37" t="s">
        <v>39</v>
      </c>
      <c r="C14" s="21" t="n">
        <f aca="false">D14+M14+Q14</f>
        <v>2337128</v>
      </c>
      <c r="D14" s="21" t="n">
        <f aca="false">SUM(E14:I14)</f>
        <v>97166</v>
      </c>
      <c r="E14" s="21" t="n">
        <v>0</v>
      </c>
      <c r="F14" s="21" t="n">
        <v>0</v>
      </c>
      <c r="G14" s="21" t="n">
        <v>0</v>
      </c>
      <c r="H14" s="21" t="n">
        <v>0</v>
      </c>
      <c r="I14" s="21" t="n">
        <v>97166</v>
      </c>
      <c r="J14" s="117" t="n">
        <v>0</v>
      </c>
      <c r="K14" s="117" t="n">
        <v>0</v>
      </c>
      <c r="L14" s="21" t="n">
        <v>0</v>
      </c>
      <c r="M14" s="21" t="n">
        <v>0</v>
      </c>
      <c r="N14" s="117" t="n">
        <v>0</v>
      </c>
      <c r="O14" s="117" t="n">
        <v>0</v>
      </c>
      <c r="P14" s="21" t="n">
        <v>366</v>
      </c>
      <c r="Q14" s="21" t="n">
        <v>2239962</v>
      </c>
      <c r="R14" s="21" t="n">
        <v>0</v>
      </c>
      <c r="S14" s="21" t="n">
        <v>0</v>
      </c>
      <c r="T14" s="21" t="n">
        <v>0</v>
      </c>
      <c r="U14" s="21" t="n">
        <v>0</v>
      </c>
      <c r="V14" s="21" t="n">
        <v>0</v>
      </c>
      <c r="W14" s="116"/>
      <c r="X14" s="116"/>
    </row>
    <row r="15" customFormat="false" ht="14.35" hidden="false" customHeight="false" outlineLevel="0" collapsed="false">
      <c r="A15" s="36" t="s">
        <v>41</v>
      </c>
      <c r="B15" s="54" t="s">
        <v>42</v>
      </c>
      <c r="C15" s="49" t="n">
        <f aca="false">C16+C17+C18+C19+C20+C21</f>
        <v>19062199.83</v>
      </c>
      <c r="D15" s="49" t="n">
        <f aca="false">D16+D17+D18+D19+D20+D21</f>
        <v>7767995</v>
      </c>
      <c r="E15" s="49" t="n">
        <f aca="false">E16+E17+E18+E19+E20+E21</f>
        <v>4918322</v>
      </c>
      <c r="F15" s="49" t="n">
        <f aca="false">F16+F17+F18+F19+F20+F21</f>
        <v>1148013</v>
      </c>
      <c r="G15" s="49" t="n">
        <f aca="false">G16+G17+G18+G19+G20+G21</f>
        <v>977884</v>
      </c>
      <c r="H15" s="49" t="n">
        <f aca="false">H16+H17+H18+H19+H20+H21</f>
        <v>192283</v>
      </c>
      <c r="I15" s="49" t="n">
        <f aca="false">I16+I17+I18+I19+I20+I21</f>
        <v>531493</v>
      </c>
      <c r="J15" s="49" t="n">
        <f aca="false">J16+J17+J18+J19+J20+J21</f>
        <v>0</v>
      </c>
      <c r="K15" s="49" t="n">
        <f aca="false">K16+K17+K18+K19+K20+K21</f>
        <v>0</v>
      </c>
      <c r="L15" s="49" t="n">
        <f aca="false">L16+L17+L18+L19+L20+L21</f>
        <v>4790.4</v>
      </c>
      <c r="M15" s="49" t="n">
        <f aca="false">M16+M17+M18+M19+M20+M21</f>
        <v>6633313.83</v>
      </c>
      <c r="N15" s="49" t="n">
        <f aca="false">N16+N17+N18+N19+N20+N21</f>
        <v>0</v>
      </c>
      <c r="O15" s="49" t="n">
        <f aca="false">O16+O17+O18+O19+O20+O21</f>
        <v>0</v>
      </c>
      <c r="P15" s="49" t="n">
        <f aca="false">P16+P17+P18+P19+P20+P21</f>
        <v>1280.92</v>
      </c>
      <c r="Q15" s="49" t="n">
        <f aca="false">Q16+Q17+Q18+Q19+Q20+Q21</f>
        <v>4660891</v>
      </c>
      <c r="R15" s="49" t="n">
        <f aca="false">R16+R17+R18+R19+R20+R21</f>
        <v>0</v>
      </c>
      <c r="S15" s="49" t="n">
        <f aca="false">S16+S17+S18+S19+S20+S21</f>
        <v>0</v>
      </c>
      <c r="T15" s="49" t="n">
        <f aca="false">T16+T17+T18+T19+T20+T21</f>
        <v>0</v>
      </c>
      <c r="U15" s="49" t="n">
        <f aca="false">U16+U17+U18+U19+U20+U21</f>
        <v>0</v>
      </c>
      <c r="V15" s="49" t="n">
        <f aca="false">V16+V17+V18+V19+V20+V21</f>
        <v>0</v>
      </c>
      <c r="W15" s="116"/>
      <c r="X15" s="116"/>
    </row>
    <row r="16" customFormat="false" ht="14.35" hidden="false" customHeight="false" outlineLevel="0" collapsed="false">
      <c r="A16" s="36" t="s">
        <v>43</v>
      </c>
      <c r="B16" s="54" t="s">
        <v>44</v>
      </c>
      <c r="C16" s="21" t="n">
        <f aca="false">D16+M16+Q16</f>
        <v>4104007</v>
      </c>
      <c r="D16" s="21" t="n">
        <f aca="false">SUM(E16:I16)</f>
        <v>1698244</v>
      </c>
      <c r="E16" s="21" t="n">
        <v>1173552</v>
      </c>
      <c r="F16" s="49" t="n">
        <v>227072</v>
      </c>
      <c r="G16" s="49" t="n">
        <v>297620</v>
      </c>
      <c r="H16" s="49" t="n">
        <v>0</v>
      </c>
      <c r="I16" s="49" t="n">
        <v>0</v>
      </c>
      <c r="J16" s="118" t="n">
        <v>0</v>
      </c>
      <c r="K16" s="118" t="n">
        <v>0</v>
      </c>
      <c r="L16" s="49" t="n">
        <v>1519</v>
      </c>
      <c r="M16" s="49" t="n">
        <v>2405763</v>
      </c>
      <c r="N16" s="118" t="n">
        <v>0</v>
      </c>
      <c r="O16" s="118" t="n">
        <v>0</v>
      </c>
      <c r="P16" s="49" t="n">
        <v>0</v>
      </c>
      <c r="Q16" s="49" t="n">
        <v>0</v>
      </c>
      <c r="R16" s="49" t="n">
        <v>0</v>
      </c>
      <c r="S16" s="49" t="n">
        <v>0</v>
      </c>
      <c r="T16" s="49" t="n">
        <v>0</v>
      </c>
      <c r="U16" s="49" t="n">
        <v>0</v>
      </c>
      <c r="V16" s="49" t="n">
        <v>0</v>
      </c>
      <c r="W16" s="116"/>
      <c r="X16" s="116"/>
    </row>
    <row r="17" customFormat="false" ht="14.35" hidden="false" customHeight="false" outlineLevel="0" collapsed="false">
      <c r="A17" s="36" t="s">
        <v>46</v>
      </c>
      <c r="B17" s="54" t="s">
        <v>47</v>
      </c>
      <c r="C17" s="21" t="n">
        <f aca="false">D17+M17+Q17</f>
        <v>2605673</v>
      </c>
      <c r="D17" s="21" t="n">
        <f aca="false">SUM(E17:I17)</f>
        <v>1468680</v>
      </c>
      <c r="E17" s="21" t="n">
        <v>979106</v>
      </c>
      <c r="F17" s="49" t="n">
        <v>262002</v>
      </c>
      <c r="G17" s="49" t="n">
        <v>227572</v>
      </c>
      <c r="H17" s="49" t="n">
        <v>0</v>
      </c>
      <c r="I17" s="49" t="n">
        <v>0</v>
      </c>
      <c r="J17" s="118" t="n">
        <v>0</v>
      </c>
      <c r="K17" s="118" t="n">
        <v>0</v>
      </c>
      <c r="L17" s="49" t="n">
        <v>1300</v>
      </c>
      <c r="M17" s="21" t="n">
        <v>1136993</v>
      </c>
      <c r="N17" s="118" t="n">
        <v>0</v>
      </c>
      <c r="O17" s="118" t="n">
        <v>0</v>
      </c>
      <c r="P17" s="49" t="n">
        <v>0</v>
      </c>
      <c r="Q17" s="49" t="n">
        <v>0</v>
      </c>
      <c r="R17" s="49" t="n">
        <v>0</v>
      </c>
      <c r="S17" s="49" t="n">
        <v>0</v>
      </c>
      <c r="T17" s="49" t="n">
        <v>0</v>
      </c>
      <c r="U17" s="49" t="n">
        <v>0</v>
      </c>
      <c r="V17" s="49" t="n">
        <v>0</v>
      </c>
      <c r="W17" s="116"/>
      <c r="X17" s="116"/>
    </row>
    <row r="18" customFormat="false" ht="14.35" hidden="false" customHeight="false" outlineLevel="0" collapsed="false">
      <c r="A18" s="36" t="s">
        <v>48</v>
      </c>
      <c r="B18" s="54" t="s">
        <v>49</v>
      </c>
      <c r="C18" s="21" t="n">
        <f aca="false">D18+M18+Q18</f>
        <v>2594993</v>
      </c>
      <c r="D18" s="21" t="n">
        <f aca="false">SUM(E18:I18)</f>
        <v>1492195</v>
      </c>
      <c r="E18" s="21" t="n">
        <v>1127539</v>
      </c>
      <c r="F18" s="49" t="n">
        <v>243860</v>
      </c>
      <c r="G18" s="49" t="n">
        <v>0</v>
      </c>
      <c r="H18" s="49" t="n">
        <v>120796</v>
      </c>
      <c r="I18" s="49" t="n">
        <v>0</v>
      </c>
      <c r="J18" s="118" t="n">
        <v>0</v>
      </c>
      <c r="K18" s="118" t="n">
        <v>0</v>
      </c>
      <c r="L18" s="49" t="n">
        <v>1300</v>
      </c>
      <c r="M18" s="49" t="n">
        <v>1102798</v>
      </c>
      <c r="N18" s="118" t="n">
        <v>0</v>
      </c>
      <c r="O18" s="118" t="n">
        <v>0</v>
      </c>
      <c r="P18" s="49" t="n">
        <v>0</v>
      </c>
      <c r="Q18" s="49" t="n">
        <v>0</v>
      </c>
      <c r="R18" s="49" t="n">
        <v>0</v>
      </c>
      <c r="S18" s="49" t="n">
        <v>0</v>
      </c>
      <c r="T18" s="49" t="n">
        <v>0</v>
      </c>
      <c r="U18" s="49" t="n">
        <v>0</v>
      </c>
      <c r="V18" s="49" t="n">
        <v>0</v>
      </c>
      <c r="W18" s="116"/>
      <c r="X18" s="116"/>
    </row>
    <row r="19" customFormat="false" ht="14.35" hidden="false" customHeight="false" outlineLevel="0" collapsed="false">
      <c r="A19" s="36" t="s">
        <v>51</v>
      </c>
      <c r="B19" s="54" t="s">
        <v>52</v>
      </c>
      <c r="C19" s="21" t="n">
        <f aca="false">D19+M19+Q19</f>
        <v>2252532</v>
      </c>
      <c r="D19" s="21" t="n">
        <f aca="false">SUM(E19:I19)</f>
        <v>2252532</v>
      </c>
      <c r="E19" s="49" t="n">
        <v>1021274</v>
      </c>
      <c r="F19" s="49" t="n">
        <v>247073</v>
      </c>
      <c r="G19" s="49" t="n">
        <v>452692</v>
      </c>
      <c r="H19" s="49" t="n">
        <v>0</v>
      </c>
      <c r="I19" s="49" t="n">
        <v>531493</v>
      </c>
      <c r="J19" s="118" t="n">
        <v>0</v>
      </c>
      <c r="K19" s="118" t="n">
        <v>0</v>
      </c>
      <c r="L19" s="49" t="n">
        <v>0</v>
      </c>
      <c r="M19" s="49" t="n">
        <v>0</v>
      </c>
      <c r="N19" s="118" t="n">
        <v>0</v>
      </c>
      <c r="O19" s="118" t="n">
        <v>0</v>
      </c>
      <c r="P19" s="49" t="n">
        <v>0</v>
      </c>
      <c r="Q19" s="49" t="n">
        <v>0</v>
      </c>
      <c r="R19" s="49" t="n">
        <v>0</v>
      </c>
      <c r="S19" s="49" t="n">
        <v>0</v>
      </c>
      <c r="T19" s="49" t="n">
        <v>0</v>
      </c>
      <c r="U19" s="49" t="n">
        <v>0</v>
      </c>
      <c r="V19" s="49" t="n">
        <v>0</v>
      </c>
      <c r="W19" s="116"/>
      <c r="X19" s="116"/>
    </row>
    <row r="20" customFormat="false" ht="14.35" hidden="false" customHeight="false" outlineLevel="0" collapsed="false">
      <c r="A20" s="36" t="s">
        <v>53</v>
      </c>
      <c r="B20" s="54" t="s">
        <v>54</v>
      </c>
      <c r="C20" s="21" t="n">
        <f aca="false">D20+M20+Q20</f>
        <v>5517235</v>
      </c>
      <c r="D20" s="21" t="n">
        <f aca="false">SUM(E20:I20)</f>
        <v>856344</v>
      </c>
      <c r="E20" s="21" t="n">
        <v>616851</v>
      </c>
      <c r="F20" s="49" t="n">
        <v>168006</v>
      </c>
      <c r="G20" s="49" t="n">
        <v>0</v>
      </c>
      <c r="H20" s="49" t="n">
        <v>71487</v>
      </c>
      <c r="I20" s="49" t="n">
        <v>0</v>
      </c>
      <c r="J20" s="118" t="n">
        <v>0</v>
      </c>
      <c r="K20" s="118" t="n">
        <v>0</v>
      </c>
      <c r="L20" s="49" t="n">
        <v>0</v>
      </c>
      <c r="M20" s="49" t="n">
        <v>0</v>
      </c>
      <c r="N20" s="118" t="n">
        <v>0</v>
      </c>
      <c r="O20" s="118" t="n">
        <v>0</v>
      </c>
      <c r="P20" s="49" t="n">
        <v>1280.92</v>
      </c>
      <c r="Q20" s="49" t="n">
        <v>4660891</v>
      </c>
      <c r="R20" s="49" t="n">
        <v>0</v>
      </c>
      <c r="S20" s="49" t="n">
        <v>0</v>
      </c>
      <c r="T20" s="49" t="n">
        <v>0</v>
      </c>
      <c r="U20" s="49" t="n">
        <v>0</v>
      </c>
      <c r="V20" s="49" t="n">
        <v>0</v>
      </c>
      <c r="W20" s="116"/>
      <c r="X20" s="116"/>
    </row>
    <row r="21" customFormat="false" ht="14.35" hidden="false" customHeight="false" outlineLevel="0" collapsed="false">
      <c r="A21" s="36" t="s">
        <v>55</v>
      </c>
      <c r="B21" s="54" t="s">
        <v>56</v>
      </c>
      <c r="C21" s="21" t="n">
        <f aca="false">D21+M21+Q21</f>
        <v>1987759.83</v>
      </c>
      <c r="D21" s="21" t="n">
        <f aca="false">SUM(E21:I21)</f>
        <v>0</v>
      </c>
      <c r="E21" s="49" t="n">
        <v>0</v>
      </c>
      <c r="F21" s="49" t="n">
        <v>0</v>
      </c>
      <c r="G21" s="49" t="n">
        <v>0</v>
      </c>
      <c r="H21" s="49" t="n">
        <v>0</v>
      </c>
      <c r="I21" s="49" t="n">
        <v>0</v>
      </c>
      <c r="J21" s="118" t="n">
        <v>0</v>
      </c>
      <c r="K21" s="118" t="n">
        <v>0</v>
      </c>
      <c r="L21" s="49" t="n">
        <v>671.4</v>
      </c>
      <c r="M21" s="49" t="n">
        <v>1987759.83</v>
      </c>
      <c r="N21" s="118" t="n">
        <v>0</v>
      </c>
      <c r="O21" s="118" t="n">
        <v>0</v>
      </c>
      <c r="P21" s="49" t="n">
        <v>0</v>
      </c>
      <c r="Q21" s="49" t="n">
        <v>0</v>
      </c>
      <c r="R21" s="49" t="n">
        <v>0</v>
      </c>
      <c r="S21" s="49" t="n">
        <v>0</v>
      </c>
      <c r="T21" s="49" t="n">
        <v>0</v>
      </c>
      <c r="U21" s="49" t="n">
        <v>0</v>
      </c>
      <c r="V21" s="49" t="n">
        <v>0</v>
      </c>
      <c r="W21" s="116"/>
      <c r="X21" s="116"/>
    </row>
    <row r="22" customFormat="false" ht="14.35" hidden="false" customHeight="false" outlineLevel="0" collapsed="false">
      <c r="A22" s="36" t="s">
        <v>57</v>
      </c>
      <c r="B22" s="54" t="s">
        <v>58</v>
      </c>
      <c r="C22" s="49" t="n">
        <f aca="false">C23+C37+C39+C41+C43+C46+C48+C50+C56</f>
        <v>35108833.7</v>
      </c>
      <c r="D22" s="49" t="n">
        <f aca="false">D23+D37+D39+D41+D43+D46+D48+D50+D56</f>
        <v>7772187</v>
      </c>
      <c r="E22" s="49" t="n">
        <f aca="false">E23+E37+E39+E41+E43+E46+E48+E50+E56</f>
        <v>2844965</v>
      </c>
      <c r="F22" s="49" t="n">
        <f aca="false">F23+F37+F39+F41+F43+F46+F48+F50+F56</f>
        <v>127903</v>
      </c>
      <c r="G22" s="49" t="n">
        <f aca="false">G23+G37+G39+G41+G43+G46+G48+G50+G56</f>
        <v>3539850</v>
      </c>
      <c r="H22" s="49" t="n">
        <f aca="false">H23+H37+H39+H41+H43+H46+H48+H50+H56</f>
        <v>120605</v>
      </c>
      <c r="I22" s="49" t="n">
        <f aca="false">I23+I37+I39+I41+I43+I46+I48+I50+I56</f>
        <v>1138864</v>
      </c>
      <c r="J22" s="49" t="n">
        <f aca="false">J23+J37+J39+J41+J43+J46+J48+J50+J56</f>
        <v>0</v>
      </c>
      <c r="K22" s="49" t="n">
        <f aca="false">K23+K37+K39+K41+K43+K46+K48+K50+K56</f>
        <v>0</v>
      </c>
      <c r="L22" s="49" t="n">
        <f aca="false">L23+L37+L39+L41+L43+L46+L48+L50+L56</f>
        <v>17272.52</v>
      </c>
      <c r="M22" s="49" t="n">
        <f aca="false">M23+M37+M39+M41+M43+M46+M48+M50+M56</f>
        <v>27336646.7</v>
      </c>
      <c r="N22" s="49" t="n">
        <f aca="false">N23+N37+N39+N41+N43+N46+N48+N50+N56</f>
        <v>0</v>
      </c>
      <c r="O22" s="49" t="n">
        <f aca="false">O23+O37+O39+O41+O43+O46+O48+O50+O56</f>
        <v>0</v>
      </c>
      <c r="P22" s="49" t="n">
        <f aca="false">P23+P37+P39+P41+P43+P46+P48+P50+P56</f>
        <v>0</v>
      </c>
      <c r="Q22" s="49" t="n">
        <f aca="false">Q23+Q37+Q39+Q41+Q43+Q46+Q48+Q50+Q56</f>
        <v>0</v>
      </c>
      <c r="R22" s="49" t="n">
        <f aca="false">R23+R37+R39+R41+R43+R46+R48+R50+R56</f>
        <v>0</v>
      </c>
      <c r="S22" s="49" t="n">
        <f aca="false">S23+S37+S39+S41+S43+S46+S48+S50+S56</f>
        <v>0</v>
      </c>
      <c r="T22" s="49" t="n">
        <f aca="false">T23+T37+T39+T41+T43+T46+T48+T50+T56</f>
        <v>0</v>
      </c>
      <c r="U22" s="49" t="n">
        <f aca="false">U23+U37+U39+U41+U43+U46+U48+U50+U56</f>
        <v>0</v>
      </c>
      <c r="V22" s="49" t="n">
        <f aca="false">V23+V37+V39+V41+V43+V46+V48+V50+V56</f>
        <v>0</v>
      </c>
      <c r="W22" s="116"/>
      <c r="X22" s="116"/>
    </row>
    <row r="23" customFormat="false" ht="14.35" hidden="false" customHeight="false" outlineLevel="0" collapsed="false">
      <c r="A23" s="36" t="s">
        <v>59</v>
      </c>
      <c r="B23" s="54" t="s">
        <v>60</v>
      </c>
      <c r="C23" s="49" t="n">
        <f aca="false">SUM(C24:C36)</f>
        <v>20360906.7</v>
      </c>
      <c r="D23" s="49" t="n">
        <f aca="false">SUM(D24:D36)</f>
        <v>2266217</v>
      </c>
      <c r="E23" s="49" t="n">
        <f aca="false">SUM(E24:E36)</f>
        <v>2266217</v>
      </c>
      <c r="F23" s="49" t="n">
        <f aca="false">SUM(F24:F36)</f>
        <v>0</v>
      </c>
      <c r="G23" s="49" t="n">
        <f aca="false">SUM(G24:G36)</f>
        <v>0</v>
      </c>
      <c r="H23" s="49" t="n">
        <f aca="false">SUM(H24:H36)</f>
        <v>0</v>
      </c>
      <c r="I23" s="49" t="n">
        <f aca="false">SUM(I24:I36)</f>
        <v>0</v>
      </c>
      <c r="J23" s="49" t="n">
        <f aca="false">SUM(J24:J36)</f>
        <v>0</v>
      </c>
      <c r="K23" s="49" t="n">
        <f aca="false">SUM(K24:K36)</f>
        <v>0</v>
      </c>
      <c r="L23" s="49" t="n">
        <f aca="false">SUM(L24:L36)</f>
        <v>12469.4</v>
      </c>
      <c r="M23" s="49" t="n">
        <f aca="false">SUM(M24:M36)</f>
        <v>18094689.7</v>
      </c>
      <c r="N23" s="49" t="n">
        <f aca="false">SUM(N24:N36)</f>
        <v>0</v>
      </c>
      <c r="O23" s="49" t="n">
        <f aca="false">SUM(O24:O36)</f>
        <v>0</v>
      </c>
      <c r="P23" s="49" t="n">
        <f aca="false">SUM(P24:P36)</f>
        <v>0</v>
      </c>
      <c r="Q23" s="49" t="n">
        <f aca="false">SUM(Q24:Q36)</f>
        <v>0</v>
      </c>
      <c r="R23" s="49" t="n">
        <f aca="false">SUM(R24:R36)</f>
        <v>0</v>
      </c>
      <c r="S23" s="49" t="n">
        <f aca="false">SUM(S24:S36)</f>
        <v>0</v>
      </c>
      <c r="T23" s="49" t="n">
        <f aca="false">SUM(T24:T36)</f>
        <v>0</v>
      </c>
      <c r="U23" s="49" t="n">
        <f aca="false">SUM(U24:U36)</f>
        <v>0</v>
      </c>
      <c r="V23" s="49" t="n">
        <f aca="false">SUM(V24:V36)</f>
        <v>0</v>
      </c>
      <c r="W23" s="116"/>
      <c r="X23" s="116"/>
    </row>
    <row r="24" s="1" customFormat="true" ht="14.35" hidden="false" customHeight="false" outlineLevel="0" collapsed="false">
      <c r="A24" s="38" t="s">
        <v>61</v>
      </c>
      <c r="B24" s="37" t="s">
        <v>62</v>
      </c>
      <c r="C24" s="21" t="n">
        <f aca="false">D24+M24+Q24</f>
        <v>4341380</v>
      </c>
      <c r="D24" s="21" t="n">
        <f aca="false">SUM(E24:I24)</f>
        <v>1447929</v>
      </c>
      <c r="E24" s="21" t="n">
        <v>1447929</v>
      </c>
      <c r="F24" s="21" t="n">
        <v>0</v>
      </c>
      <c r="G24" s="21" t="n">
        <v>0</v>
      </c>
      <c r="H24" s="21" t="n">
        <v>0</v>
      </c>
      <c r="I24" s="21" t="n">
        <v>0</v>
      </c>
      <c r="J24" s="117" t="n">
        <v>0</v>
      </c>
      <c r="K24" s="117" t="n">
        <v>0</v>
      </c>
      <c r="L24" s="21" t="n">
        <v>1350</v>
      </c>
      <c r="M24" s="21" t="n">
        <v>2893451</v>
      </c>
      <c r="N24" s="117" t="n">
        <v>0</v>
      </c>
      <c r="O24" s="117" t="n">
        <v>0</v>
      </c>
      <c r="P24" s="21" t="n">
        <v>0</v>
      </c>
      <c r="Q24" s="21" t="n">
        <v>0</v>
      </c>
      <c r="R24" s="21" t="n">
        <v>0</v>
      </c>
      <c r="S24" s="21" t="n">
        <v>0</v>
      </c>
      <c r="T24" s="21" t="n">
        <v>0</v>
      </c>
      <c r="U24" s="21" t="n">
        <v>0</v>
      </c>
      <c r="V24" s="21" t="n">
        <v>0</v>
      </c>
      <c r="W24" s="116"/>
      <c r="X24" s="116"/>
    </row>
    <row r="25" s="1" customFormat="true" ht="14.35" hidden="false" customHeight="false" outlineLevel="0" collapsed="false">
      <c r="A25" s="38" t="s">
        <v>63</v>
      </c>
      <c r="B25" s="37" t="s">
        <v>64</v>
      </c>
      <c r="C25" s="21" t="n">
        <f aca="false">D25+M25+Q25</f>
        <v>772874</v>
      </c>
      <c r="D25" s="21" t="n">
        <f aca="false">SUM(E25:I25)</f>
        <v>0</v>
      </c>
      <c r="E25" s="21" t="n">
        <v>0</v>
      </c>
      <c r="F25" s="21" t="n">
        <v>0</v>
      </c>
      <c r="G25" s="21" t="n">
        <v>0</v>
      </c>
      <c r="H25" s="21" t="n">
        <v>0</v>
      </c>
      <c r="I25" s="21" t="n">
        <v>0</v>
      </c>
      <c r="J25" s="117" t="n">
        <v>0</v>
      </c>
      <c r="K25" s="117" t="n">
        <v>0</v>
      </c>
      <c r="L25" s="21" t="n">
        <v>552</v>
      </c>
      <c r="M25" s="21" t="n">
        <v>772874</v>
      </c>
      <c r="N25" s="117" t="n">
        <v>0</v>
      </c>
      <c r="O25" s="117" t="n">
        <v>0</v>
      </c>
      <c r="P25" s="21" t="n">
        <v>0</v>
      </c>
      <c r="Q25" s="21" t="n">
        <v>0</v>
      </c>
      <c r="R25" s="21" t="n">
        <v>0</v>
      </c>
      <c r="S25" s="21" t="n">
        <v>0</v>
      </c>
      <c r="T25" s="21" t="n">
        <v>0</v>
      </c>
      <c r="U25" s="21" t="n">
        <v>0</v>
      </c>
      <c r="V25" s="21" t="n">
        <v>0</v>
      </c>
      <c r="W25" s="116"/>
      <c r="X25" s="116"/>
    </row>
    <row r="26" s="1" customFormat="true" ht="14.35" hidden="false" customHeight="false" outlineLevel="0" collapsed="false">
      <c r="A26" s="38" t="s">
        <v>65</v>
      </c>
      <c r="B26" s="37" t="s">
        <v>66</v>
      </c>
      <c r="C26" s="21" t="n">
        <f aca="false">D26+M26+Q26</f>
        <v>1567038</v>
      </c>
      <c r="D26" s="21" t="n">
        <f aca="false">SUM(E26:I26)</f>
        <v>0</v>
      </c>
      <c r="E26" s="21" t="n">
        <v>0</v>
      </c>
      <c r="F26" s="21" t="n">
        <v>0</v>
      </c>
      <c r="G26" s="21" t="n">
        <v>0</v>
      </c>
      <c r="H26" s="21" t="n">
        <v>0</v>
      </c>
      <c r="I26" s="21" t="n">
        <v>0</v>
      </c>
      <c r="J26" s="117" t="n">
        <v>0</v>
      </c>
      <c r="K26" s="117" t="n">
        <v>0</v>
      </c>
      <c r="L26" s="21" t="n">
        <v>1100</v>
      </c>
      <c r="M26" s="21" t="n">
        <v>1567038</v>
      </c>
      <c r="N26" s="117" t="n">
        <v>0</v>
      </c>
      <c r="O26" s="117" t="n">
        <v>0</v>
      </c>
      <c r="P26" s="21" t="n">
        <v>0</v>
      </c>
      <c r="Q26" s="21" t="n">
        <v>0</v>
      </c>
      <c r="R26" s="21" t="n">
        <v>0</v>
      </c>
      <c r="S26" s="21" t="n">
        <v>0</v>
      </c>
      <c r="T26" s="21" t="n">
        <v>0</v>
      </c>
      <c r="U26" s="21" t="n">
        <v>0</v>
      </c>
      <c r="V26" s="21" t="n">
        <v>0</v>
      </c>
      <c r="W26" s="116"/>
      <c r="X26" s="116"/>
    </row>
    <row r="27" s="1" customFormat="true" ht="14.35" hidden="false" customHeight="false" outlineLevel="0" collapsed="false">
      <c r="A27" s="38" t="s">
        <v>67</v>
      </c>
      <c r="B27" s="37" t="s">
        <v>68</v>
      </c>
      <c r="C27" s="21" t="n">
        <f aca="false">D27+M27+Q27</f>
        <v>1739410</v>
      </c>
      <c r="D27" s="21" t="n">
        <f aca="false">SUM(E27:I27)</f>
        <v>0</v>
      </c>
      <c r="E27" s="21" t="n">
        <v>0</v>
      </c>
      <c r="F27" s="21" t="n">
        <v>0</v>
      </c>
      <c r="G27" s="21" t="n">
        <v>0</v>
      </c>
      <c r="H27" s="21" t="n">
        <v>0</v>
      </c>
      <c r="I27" s="21" t="n">
        <v>0</v>
      </c>
      <c r="J27" s="117" t="n">
        <v>0</v>
      </c>
      <c r="K27" s="117" t="n">
        <v>0</v>
      </c>
      <c r="L27" s="21" t="n">
        <v>1120</v>
      </c>
      <c r="M27" s="21" t="n">
        <v>1739410</v>
      </c>
      <c r="N27" s="117" t="n">
        <v>0</v>
      </c>
      <c r="O27" s="117" t="n">
        <v>0</v>
      </c>
      <c r="P27" s="21" t="n">
        <v>0</v>
      </c>
      <c r="Q27" s="21" t="n">
        <v>0</v>
      </c>
      <c r="R27" s="21" t="n">
        <v>0</v>
      </c>
      <c r="S27" s="21" t="n">
        <v>0</v>
      </c>
      <c r="T27" s="21" t="n">
        <v>0</v>
      </c>
      <c r="U27" s="21" t="n">
        <v>0</v>
      </c>
      <c r="V27" s="21" t="n">
        <v>0</v>
      </c>
      <c r="W27" s="116"/>
      <c r="X27" s="116"/>
    </row>
    <row r="28" s="1" customFormat="true" ht="14.35" hidden="false" customHeight="false" outlineLevel="0" collapsed="false">
      <c r="A28" s="38" t="s">
        <v>69</v>
      </c>
      <c r="B28" s="37" t="s">
        <v>308</v>
      </c>
      <c r="C28" s="21" t="n">
        <f aca="false">D28+M28+Q28</f>
        <v>1309182</v>
      </c>
      <c r="D28" s="21" t="n">
        <f aca="false">SUM(E28:I28)</f>
        <v>0</v>
      </c>
      <c r="E28" s="21" t="n">
        <v>0</v>
      </c>
      <c r="F28" s="21" t="n">
        <v>0</v>
      </c>
      <c r="G28" s="21" t="n">
        <v>0</v>
      </c>
      <c r="H28" s="21" t="n">
        <v>0</v>
      </c>
      <c r="I28" s="21" t="n">
        <v>0</v>
      </c>
      <c r="J28" s="117" t="n">
        <v>0</v>
      </c>
      <c r="K28" s="117" t="n">
        <v>0</v>
      </c>
      <c r="L28" s="21" t="n">
        <v>1756</v>
      </c>
      <c r="M28" s="21" t="n">
        <v>1309182</v>
      </c>
      <c r="N28" s="117" t="n">
        <v>0</v>
      </c>
      <c r="O28" s="117" t="n">
        <v>0</v>
      </c>
      <c r="P28" s="21" t="n">
        <v>0</v>
      </c>
      <c r="Q28" s="21" t="n">
        <v>0</v>
      </c>
      <c r="R28" s="21" t="n">
        <v>0</v>
      </c>
      <c r="S28" s="21" t="n">
        <v>0</v>
      </c>
      <c r="T28" s="21" t="n">
        <v>0</v>
      </c>
      <c r="U28" s="21" t="n">
        <v>0</v>
      </c>
      <c r="V28" s="21" t="n">
        <v>0</v>
      </c>
      <c r="W28" s="116"/>
      <c r="X28" s="116"/>
    </row>
    <row r="29" s="1" customFormat="true" ht="14.35" hidden="false" customHeight="false" outlineLevel="0" collapsed="false">
      <c r="A29" s="38" t="s">
        <v>71</v>
      </c>
      <c r="B29" s="37" t="s">
        <v>72</v>
      </c>
      <c r="C29" s="21" t="n">
        <f aca="false">D29+M29+Q29</f>
        <v>302148.05</v>
      </c>
      <c r="D29" s="21" t="n">
        <f aca="false">SUM(E29:I29)</f>
        <v>0</v>
      </c>
      <c r="E29" s="21" t="n">
        <v>0</v>
      </c>
      <c r="F29" s="21" t="n">
        <v>0</v>
      </c>
      <c r="G29" s="21" t="n">
        <v>0</v>
      </c>
      <c r="H29" s="21" t="n">
        <v>0</v>
      </c>
      <c r="I29" s="21" t="n">
        <v>0</v>
      </c>
      <c r="J29" s="117" t="n">
        <v>0</v>
      </c>
      <c r="K29" s="117" t="n">
        <v>0</v>
      </c>
      <c r="L29" s="21" t="n">
        <v>224</v>
      </c>
      <c r="M29" s="21" t="n">
        <v>302148.05</v>
      </c>
      <c r="N29" s="117" t="n">
        <v>0</v>
      </c>
      <c r="O29" s="117" t="n">
        <v>0</v>
      </c>
      <c r="P29" s="21" t="n">
        <v>0</v>
      </c>
      <c r="Q29" s="21" t="n">
        <v>0</v>
      </c>
      <c r="R29" s="21" t="n">
        <v>0</v>
      </c>
      <c r="S29" s="21" t="n">
        <v>0</v>
      </c>
      <c r="T29" s="21" t="n">
        <v>0</v>
      </c>
      <c r="U29" s="21" t="n">
        <v>0</v>
      </c>
      <c r="V29" s="21" t="n">
        <v>0</v>
      </c>
      <c r="W29" s="116"/>
      <c r="X29" s="116"/>
    </row>
    <row r="30" s="1" customFormat="true" ht="14.35" hidden="false" customHeight="false" outlineLevel="0" collapsed="false">
      <c r="A30" s="38" t="s">
        <v>73</v>
      </c>
      <c r="B30" s="37" t="s">
        <v>74</v>
      </c>
      <c r="C30" s="21" t="n">
        <f aca="false">D30+M30+Q30</f>
        <v>2596761</v>
      </c>
      <c r="D30" s="21" t="n">
        <f aca="false">SUM(E30:I30)</f>
        <v>356052</v>
      </c>
      <c r="E30" s="21" t="n">
        <v>356052</v>
      </c>
      <c r="F30" s="21" t="n">
        <v>0</v>
      </c>
      <c r="G30" s="21" t="n">
        <v>0</v>
      </c>
      <c r="H30" s="21" t="n">
        <v>0</v>
      </c>
      <c r="I30" s="21" t="n">
        <v>0</v>
      </c>
      <c r="J30" s="117" t="n">
        <v>0</v>
      </c>
      <c r="K30" s="117" t="n">
        <v>0</v>
      </c>
      <c r="L30" s="21" t="n">
        <v>1350</v>
      </c>
      <c r="M30" s="21" t="n">
        <v>2240709</v>
      </c>
      <c r="N30" s="117" t="n">
        <v>0</v>
      </c>
      <c r="O30" s="117" t="n">
        <v>0</v>
      </c>
      <c r="P30" s="21" t="n">
        <v>0</v>
      </c>
      <c r="Q30" s="21" t="n">
        <v>0</v>
      </c>
      <c r="R30" s="21" t="n">
        <v>0</v>
      </c>
      <c r="S30" s="21" t="n">
        <v>0</v>
      </c>
      <c r="T30" s="21" t="n">
        <v>0</v>
      </c>
      <c r="U30" s="21" t="n">
        <v>0</v>
      </c>
      <c r="V30" s="21" t="n">
        <v>0</v>
      </c>
      <c r="W30" s="116"/>
      <c r="X30" s="116"/>
    </row>
    <row r="31" s="1" customFormat="true" ht="14.35" hidden="false" customHeight="false" outlineLevel="0" collapsed="false">
      <c r="A31" s="38" t="s">
        <v>75</v>
      </c>
      <c r="B31" s="37" t="s">
        <v>76</v>
      </c>
      <c r="C31" s="21" t="n">
        <f aca="false">D31+M31+Q31</f>
        <v>462236</v>
      </c>
      <c r="D31" s="21" t="n">
        <f aca="false">SUM(E31:I31)</f>
        <v>462236</v>
      </c>
      <c r="E31" s="21" t="n">
        <v>462236</v>
      </c>
      <c r="F31" s="21" t="n">
        <v>0</v>
      </c>
      <c r="G31" s="21" t="n">
        <v>0</v>
      </c>
      <c r="H31" s="21" t="n">
        <v>0</v>
      </c>
      <c r="I31" s="21" t="n">
        <v>0</v>
      </c>
      <c r="J31" s="117" t="n">
        <v>0</v>
      </c>
      <c r="K31" s="117" t="n">
        <v>0</v>
      </c>
      <c r="L31" s="21" t="n">
        <v>0</v>
      </c>
      <c r="M31" s="21" t="n">
        <v>0</v>
      </c>
      <c r="N31" s="117" t="n">
        <v>0</v>
      </c>
      <c r="O31" s="117" t="n">
        <v>0</v>
      </c>
      <c r="P31" s="21" t="n">
        <v>0</v>
      </c>
      <c r="Q31" s="21" t="n">
        <v>0</v>
      </c>
      <c r="R31" s="21" t="n">
        <v>0</v>
      </c>
      <c r="S31" s="21" t="n">
        <v>0</v>
      </c>
      <c r="T31" s="21" t="n">
        <v>0</v>
      </c>
      <c r="U31" s="21" t="n">
        <v>0</v>
      </c>
      <c r="V31" s="21" t="n">
        <v>0</v>
      </c>
      <c r="W31" s="116"/>
      <c r="X31" s="116"/>
    </row>
    <row r="32" s="1" customFormat="true" ht="14.35" hidden="false" customHeight="false" outlineLevel="0" collapsed="false">
      <c r="A32" s="38" t="s">
        <v>78</v>
      </c>
      <c r="B32" s="37" t="s">
        <v>79</v>
      </c>
      <c r="C32" s="21" t="n">
        <f aca="false">D32+M32+Q32</f>
        <v>1495482</v>
      </c>
      <c r="D32" s="21" t="n">
        <f aca="false">SUM(E32:I32)</f>
        <v>0</v>
      </c>
      <c r="E32" s="21" t="n">
        <v>0</v>
      </c>
      <c r="F32" s="21" t="n">
        <v>0</v>
      </c>
      <c r="G32" s="21" t="n">
        <v>0</v>
      </c>
      <c r="H32" s="21" t="n">
        <v>0</v>
      </c>
      <c r="I32" s="21" t="n">
        <v>0</v>
      </c>
      <c r="J32" s="117" t="n">
        <v>0</v>
      </c>
      <c r="K32" s="117" t="n">
        <v>0</v>
      </c>
      <c r="L32" s="21" t="n">
        <v>1080</v>
      </c>
      <c r="M32" s="21" t="n">
        <v>1495482</v>
      </c>
      <c r="N32" s="117" t="n">
        <v>0</v>
      </c>
      <c r="O32" s="117" t="n">
        <v>0</v>
      </c>
      <c r="P32" s="21" t="n">
        <v>0</v>
      </c>
      <c r="Q32" s="21" t="n">
        <v>0</v>
      </c>
      <c r="R32" s="21" t="n">
        <v>0</v>
      </c>
      <c r="S32" s="21" t="n">
        <v>0</v>
      </c>
      <c r="T32" s="21" t="n">
        <v>0</v>
      </c>
      <c r="U32" s="21" t="n">
        <v>0</v>
      </c>
      <c r="V32" s="21" t="n">
        <v>0</v>
      </c>
      <c r="W32" s="116"/>
      <c r="X32" s="116"/>
    </row>
    <row r="33" s="1" customFormat="true" ht="14.35" hidden="false" customHeight="false" outlineLevel="0" collapsed="false">
      <c r="A33" s="38" t="s">
        <v>80</v>
      </c>
      <c r="B33" s="37" t="s">
        <v>81</v>
      </c>
      <c r="C33" s="21" t="n">
        <f aca="false">D33+M33+Q33</f>
        <v>1289835.8</v>
      </c>
      <c r="D33" s="21" t="n">
        <f aca="false">SUM(E33:I33)</f>
        <v>0</v>
      </c>
      <c r="E33" s="21" t="n">
        <v>0</v>
      </c>
      <c r="F33" s="21" t="n">
        <v>0</v>
      </c>
      <c r="G33" s="21" t="n">
        <v>0</v>
      </c>
      <c r="H33" s="21" t="n">
        <v>0</v>
      </c>
      <c r="I33" s="21" t="n">
        <v>0</v>
      </c>
      <c r="J33" s="117" t="n">
        <v>0</v>
      </c>
      <c r="K33" s="117" t="n">
        <v>0</v>
      </c>
      <c r="L33" s="21" t="n">
        <v>1140</v>
      </c>
      <c r="M33" s="21" t="n">
        <v>1289835.8</v>
      </c>
      <c r="N33" s="117" t="n">
        <v>0</v>
      </c>
      <c r="O33" s="117" t="n">
        <v>0</v>
      </c>
      <c r="P33" s="21" t="n">
        <v>0</v>
      </c>
      <c r="Q33" s="21" t="n">
        <v>0</v>
      </c>
      <c r="R33" s="21" t="n">
        <v>0</v>
      </c>
      <c r="S33" s="21" t="n">
        <v>0</v>
      </c>
      <c r="T33" s="21" t="n">
        <v>0</v>
      </c>
      <c r="U33" s="21" t="n">
        <v>0</v>
      </c>
      <c r="V33" s="21" t="n">
        <v>0</v>
      </c>
      <c r="W33" s="116"/>
      <c r="X33" s="116"/>
    </row>
    <row r="34" s="1" customFormat="true" ht="14.35" hidden="false" customHeight="false" outlineLevel="0" collapsed="false">
      <c r="A34" s="38" t="s">
        <v>82</v>
      </c>
      <c r="B34" s="37" t="s">
        <v>83</v>
      </c>
      <c r="C34" s="21" t="n">
        <f aca="false">D34+M34+Q34</f>
        <v>1457738.85</v>
      </c>
      <c r="D34" s="21" t="n">
        <f aca="false">SUM(E34:I34)</f>
        <v>0</v>
      </c>
      <c r="E34" s="21" t="n">
        <v>0</v>
      </c>
      <c r="F34" s="21" t="n">
        <v>0</v>
      </c>
      <c r="G34" s="21" t="n">
        <v>0</v>
      </c>
      <c r="H34" s="21" t="n">
        <v>0</v>
      </c>
      <c r="I34" s="21" t="n">
        <v>0</v>
      </c>
      <c r="J34" s="117" t="n">
        <v>0</v>
      </c>
      <c r="K34" s="117" t="n">
        <v>0</v>
      </c>
      <c r="L34" s="21" t="n">
        <v>1081</v>
      </c>
      <c r="M34" s="21" t="n">
        <v>1457738.85</v>
      </c>
      <c r="N34" s="117" t="n">
        <v>0</v>
      </c>
      <c r="O34" s="117" t="n">
        <v>0</v>
      </c>
      <c r="P34" s="21" t="n">
        <v>0</v>
      </c>
      <c r="Q34" s="21" t="n">
        <v>0</v>
      </c>
      <c r="R34" s="21" t="n">
        <v>0</v>
      </c>
      <c r="S34" s="21" t="n">
        <v>0</v>
      </c>
      <c r="T34" s="21" t="n">
        <v>0</v>
      </c>
      <c r="U34" s="21" t="n">
        <v>0</v>
      </c>
      <c r="V34" s="21" t="n">
        <v>0</v>
      </c>
      <c r="W34" s="116"/>
      <c r="X34" s="116"/>
    </row>
    <row r="35" s="1" customFormat="true" ht="14.35" hidden="false" customHeight="false" outlineLevel="0" collapsed="false">
      <c r="A35" s="38" t="s">
        <v>84</v>
      </c>
      <c r="B35" s="37" t="s">
        <v>85</v>
      </c>
      <c r="C35" s="21" t="n">
        <f aca="false">D35+M35+Q35</f>
        <v>1790513</v>
      </c>
      <c r="D35" s="21" t="n">
        <f aca="false">SUM(E35:I35)</f>
        <v>0</v>
      </c>
      <c r="E35" s="21" t="n">
        <v>0</v>
      </c>
      <c r="F35" s="21" t="n">
        <v>0</v>
      </c>
      <c r="G35" s="21" t="n">
        <v>0</v>
      </c>
      <c r="H35" s="21" t="n">
        <v>0</v>
      </c>
      <c r="I35" s="21" t="n">
        <v>0</v>
      </c>
      <c r="J35" s="117" t="n">
        <v>0</v>
      </c>
      <c r="K35" s="117" t="n">
        <v>0</v>
      </c>
      <c r="L35" s="21" t="n">
        <v>1156.4</v>
      </c>
      <c r="M35" s="21" t="n">
        <v>1790513</v>
      </c>
      <c r="N35" s="117" t="n">
        <v>0</v>
      </c>
      <c r="O35" s="117" t="n">
        <v>0</v>
      </c>
      <c r="P35" s="21" t="n">
        <v>0</v>
      </c>
      <c r="Q35" s="21" t="n">
        <v>0</v>
      </c>
      <c r="R35" s="21" t="n">
        <v>0</v>
      </c>
      <c r="S35" s="21" t="n">
        <v>0</v>
      </c>
      <c r="T35" s="21" t="n">
        <v>0</v>
      </c>
      <c r="U35" s="21" t="n">
        <v>0</v>
      </c>
      <c r="V35" s="21" t="n">
        <v>0</v>
      </c>
      <c r="W35" s="116"/>
      <c r="X35" s="116"/>
    </row>
    <row r="36" s="1" customFormat="true" ht="14.35" hidden="false" customHeight="false" outlineLevel="0" collapsed="false">
      <c r="A36" s="38" t="s">
        <v>86</v>
      </c>
      <c r="B36" s="37" t="s">
        <v>87</v>
      </c>
      <c r="C36" s="21" t="n">
        <f aca="false">D36+M36+Q36</f>
        <v>1236308</v>
      </c>
      <c r="D36" s="21" t="n">
        <f aca="false">SUM(E36:I36)</f>
        <v>0</v>
      </c>
      <c r="E36" s="21" t="n">
        <v>0</v>
      </c>
      <c r="F36" s="21" t="n">
        <v>0</v>
      </c>
      <c r="G36" s="21" t="n">
        <v>0</v>
      </c>
      <c r="H36" s="21" t="n">
        <v>0</v>
      </c>
      <c r="I36" s="21" t="n">
        <v>0</v>
      </c>
      <c r="J36" s="117" t="n">
        <v>0</v>
      </c>
      <c r="K36" s="117" t="n">
        <v>0</v>
      </c>
      <c r="L36" s="21" t="n">
        <v>560</v>
      </c>
      <c r="M36" s="21" t="n">
        <v>1236308</v>
      </c>
      <c r="N36" s="117" t="n">
        <v>0</v>
      </c>
      <c r="O36" s="117" t="n">
        <v>0</v>
      </c>
      <c r="P36" s="21" t="n">
        <v>0</v>
      </c>
      <c r="Q36" s="21" t="n">
        <v>0</v>
      </c>
      <c r="R36" s="21" t="n">
        <v>0</v>
      </c>
      <c r="S36" s="21" t="n">
        <v>0</v>
      </c>
      <c r="T36" s="21" t="n">
        <v>0</v>
      </c>
      <c r="U36" s="21" t="n">
        <v>0</v>
      </c>
      <c r="V36" s="21" t="n">
        <v>0</v>
      </c>
      <c r="W36" s="116"/>
      <c r="X36" s="116"/>
    </row>
    <row r="37" s="1" customFormat="true" ht="14.35" hidden="false" customHeight="false" outlineLevel="0" collapsed="false">
      <c r="A37" s="38" t="s">
        <v>88</v>
      </c>
      <c r="B37" s="37" t="s">
        <v>89</v>
      </c>
      <c r="C37" s="21" t="n">
        <f aca="false">C38</f>
        <v>1105033</v>
      </c>
      <c r="D37" s="21" t="n">
        <f aca="false">D38</f>
        <v>0</v>
      </c>
      <c r="E37" s="21" t="n">
        <f aca="false">E38</f>
        <v>0</v>
      </c>
      <c r="F37" s="21" t="n">
        <f aca="false">F38</f>
        <v>0</v>
      </c>
      <c r="G37" s="21" t="n">
        <f aca="false">G38</f>
        <v>0</v>
      </c>
      <c r="H37" s="21" t="n">
        <f aca="false">H38</f>
        <v>0</v>
      </c>
      <c r="I37" s="21" t="n">
        <f aca="false">I38</f>
        <v>0</v>
      </c>
      <c r="J37" s="21" t="n">
        <f aca="false">J38</f>
        <v>0</v>
      </c>
      <c r="K37" s="21" t="n">
        <f aca="false">K38</f>
        <v>0</v>
      </c>
      <c r="L37" s="21" t="n">
        <f aca="false">L38</f>
        <v>525</v>
      </c>
      <c r="M37" s="21" t="n">
        <f aca="false">M38</f>
        <v>1105033</v>
      </c>
      <c r="N37" s="21" t="n">
        <f aca="false">N38</f>
        <v>0</v>
      </c>
      <c r="O37" s="21" t="n">
        <f aca="false">O38</f>
        <v>0</v>
      </c>
      <c r="P37" s="21" t="n">
        <f aca="false">P38</f>
        <v>0</v>
      </c>
      <c r="Q37" s="21" t="n">
        <f aca="false">Q38</f>
        <v>0</v>
      </c>
      <c r="R37" s="21" t="n">
        <f aca="false">R38</f>
        <v>0</v>
      </c>
      <c r="S37" s="21" t="n">
        <f aca="false">S38</f>
        <v>0</v>
      </c>
      <c r="T37" s="21" t="n">
        <f aca="false">T38</f>
        <v>0</v>
      </c>
      <c r="U37" s="21" t="n">
        <f aca="false">U38</f>
        <v>0</v>
      </c>
      <c r="V37" s="21" t="n">
        <f aca="false">V38</f>
        <v>0</v>
      </c>
      <c r="W37" s="116"/>
      <c r="X37" s="116"/>
    </row>
    <row r="38" s="1" customFormat="true" ht="14.35" hidden="false" customHeight="false" outlineLevel="0" collapsed="false">
      <c r="A38" s="38" t="s">
        <v>90</v>
      </c>
      <c r="B38" s="37" t="s">
        <v>91</v>
      </c>
      <c r="C38" s="21" t="n">
        <f aca="false">D38+M38+Q38</f>
        <v>1105033</v>
      </c>
      <c r="D38" s="21" t="n">
        <f aca="false">SUM(E38:I38)</f>
        <v>0</v>
      </c>
      <c r="E38" s="21" t="n">
        <v>0</v>
      </c>
      <c r="F38" s="21" t="n">
        <v>0</v>
      </c>
      <c r="G38" s="21" t="n">
        <v>0</v>
      </c>
      <c r="H38" s="21" t="n">
        <v>0</v>
      </c>
      <c r="I38" s="21" t="n">
        <v>0</v>
      </c>
      <c r="J38" s="117" t="n">
        <v>0</v>
      </c>
      <c r="K38" s="117" t="n">
        <v>0</v>
      </c>
      <c r="L38" s="21" t="n">
        <v>525</v>
      </c>
      <c r="M38" s="21" t="n">
        <v>1105033</v>
      </c>
      <c r="N38" s="117" t="n">
        <v>0</v>
      </c>
      <c r="O38" s="117" t="n">
        <v>0</v>
      </c>
      <c r="P38" s="21" t="n">
        <v>0</v>
      </c>
      <c r="Q38" s="21" t="n">
        <v>0</v>
      </c>
      <c r="R38" s="21" t="n">
        <v>0</v>
      </c>
      <c r="S38" s="21" t="n">
        <v>0</v>
      </c>
      <c r="T38" s="21" t="n">
        <v>0</v>
      </c>
      <c r="U38" s="21" t="n">
        <v>0</v>
      </c>
      <c r="V38" s="21" t="n">
        <v>0</v>
      </c>
      <c r="W38" s="116"/>
      <c r="X38" s="116"/>
    </row>
    <row r="39" s="1" customFormat="true" ht="14.35" hidden="false" customHeight="false" outlineLevel="0" collapsed="false">
      <c r="A39" s="38" t="s">
        <v>92</v>
      </c>
      <c r="B39" s="37" t="s">
        <v>93</v>
      </c>
      <c r="C39" s="21" t="n">
        <f aca="false">C40</f>
        <v>1812638</v>
      </c>
      <c r="D39" s="21" t="n">
        <f aca="false">D40</f>
        <v>578748</v>
      </c>
      <c r="E39" s="21" t="n">
        <f aca="false">E40</f>
        <v>578748</v>
      </c>
      <c r="F39" s="21" t="n">
        <f aca="false">F40</f>
        <v>0</v>
      </c>
      <c r="G39" s="21" t="n">
        <f aca="false">G40</f>
        <v>0</v>
      </c>
      <c r="H39" s="21" t="n">
        <f aca="false">H40</f>
        <v>0</v>
      </c>
      <c r="I39" s="21" t="n">
        <f aca="false">I40</f>
        <v>0</v>
      </c>
      <c r="J39" s="21" t="n">
        <f aca="false">J40</f>
        <v>0</v>
      </c>
      <c r="K39" s="21" t="n">
        <f aca="false">K40</f>
        <v>0</v>
      </c>
      <c r="L39" s="21" t="n">
        <f aca="false">L40</f>
        <v>790</v>
      </c>
      <c r="M39" s="21" t="n">
        <f aca="false">M40</f>
        <v>1233890</v>
      </c>
      <c r="N39" s="21" t="n">
        <f aca="false">N40</f>
        <v>0</v>
      </c>
      <c r="O39" s="21" t="n">
        <f aca="false">O40</f>
        <v>0</v>
      </c>
      <c r="P39" s="21" t="n">
        <f aca="false">P40</f>
        <v>0</v>
      </c>
      <c r="Q39" s="21" t="n">
        <f aca="false">Q40</f>
        <v>0</v>
      </c>
      <c r="R39" s="21" t="n">
        <f aca="false">R40</f>
        <v>0</v>
      </c>
      <c r="S39" s="21" t="n">
        <f aca="false">S40</f>
        <v>0</v>
      </c>
      <c r="T39" s="21" t="n">
        <f aca="false">T40</f>
        <v>0</v>
      </c>
      <c r="U39" s="21" t="n">
        <f aca="false">U40</f>
        <v>0</v>
      </c>
      <c r="V39" s="21" t="n">
        <f aca="false">V40</f>
        <v>0</v>
      </c>
      <c r="W39" s="116"/>
      <c r="X39" s="116"/>
    </row>
    <row r="40" s="1" customFormat="true" ht="14.35" hidden="false" customHeight="false" outlineLevel="0" collapsed="false">
      <c r="A40" s="38" t="s">
        <v>94</v>
      </c>
      <c r="B40" s="37" t="s">
        <v>95</v>
      </c>
      <c r="C40" s="21" t="n">
        <f aca="false">D40+M40+Q40</f>
        <v>1812638</v>
      </c>
      <c r="D40" s="21" t="n">
        <f aca="false">SUM(E40:I40)</f>
        <v>578748</v>
      </c>
      <c r="E40" s="21" t="n">
        <v>578748</v>
      </c>
      <c r="F40" s="21" t="n">
        <v>0</v>
      </c>
      <c r="G40" s="21" t="n">
        <v>0</v>
      </c>
      <c r="H40" s="21" t="n">
        <v>0</v>
      </c>
      <c r="I40" s="21" t="n">
        <v>0</v>
      </c>
      <c r="J40" s="117" t="n">
        <v>0</v>
      </c>
      <c r="K40" s="117" t="n">
        <v>0</v>
      </c>
      <c r="L40" s="21" t="n">
        <v>790</v>
      </c>
      <c r="M40" s="21" t="n">
        <v>1233890</v>
      </c>
      <c r="N40" s="117" t="n">
        <v>0</v>
      </c>
      <c r="O40" s="117" t="n">
        <v>0</v>
      </c>
      <c r="P40" s="21" t="n">
        <v>0</v>
      </c>
      <c r="Q40" s="21" t="n">
        <v>0</v>
      </c>
      <c r="R40" s="21" t="n">
        <v>0</v>
      </c>
      <c r="S40" s="21" t="n">
        <v>0</v>
      </c>
      <c r="T40" s="21" t="n">
        <v>0</v>
      </c>
      <c r="U40" s="21" t="n">
        <v>0</v>
      </c>
      <c r="V40" s="21" t="n">
        <v>0</v>
      </c>
      <c r="W40" s="116"/>
      <c r="X40" s="116"/>
    </row>
    <row r="41" s="1" customFormat="true" ht="14.35" hidden="false" customHeight="false" outlineLevel="0" collapsed="false">
      <c r="A41" s="38" t="s">
        <v>96</v>
      </c>
      <c r="B41" s="37" t="s">
        <v>97</v>
      </c>
      <c r="C41" s="21" t="n">
        <f aca="false">C42</f>
        <v>1810130</v>
      </c>
      <c r="D41" s="21" t="n">
        <f aca="false">D42</f>
        <v>0</v>
      </c>
      <c r="E41" s="21" t="n">
        <f aca="false">E42</f>
        <v>0</v>
      </c>
      <c r="F41" s="21" t="n">
        <f aca="false">F42</f>
        <v>0</v>
      </c>
      <c r="G41" s="21" t="n">
        <f aca="false">G42</f>
        <v>0</v>
      </c>
      <c r="H41" s="21" t="n">
        <f aca="false">H42</f>
        <v>0</v>
      </c>
      <c r="I41" s="21" t="n">
        <f aca="false">I42</f>
        <v>0</v>
      </c>
      <c r="J41" s="21" t="n">
        <f aca="false">J42</f>
        <v>0</v>
      </c>
      <c r="K41" s="21" t="n">
        <f aca="false">K42</f>
        <v>0</v>
      </c>
      <c r="L41" s="21" t="n">
        <f aca="false">L42</f>
        <v>795</v>
      </c>
      <c r="M41" s="21" t="n">
        <f aca="false">M42</f>
        <v>1810130</v>
      </c>
      <c r="N41" s="21" t="n">
        <f aca="false">N42</f>
        <v>0</v>
      </c>
      <c r="O41" s="21" t="n">
        <f aca="false">O42</f>
        <v>0</v>
      </c>
      <c r="P41" s="21" t="n">
        <f aca="false">P42</f>
        <v>0</v>
      </c>
      <c r="Q41" s="21" t="n">
        <f aca="false">Q42</f>
        <v>0</v>
      </c>
      <c r="R41" s="21" t="n">
        <f aca="false">R42</f>
        <v>0</v>
      </c>
      <c r="S41" s="21" t="n">
        <f aca="false">S42</f>
        <v>0</v>
      </c>
      <c r="T41" s="21" t="n">
        <f aca="false">T42</f>
        <v>0</v>
      </c>
      <c r="U41" s="21" t="n">
        <f aca="false">U42</f>
        <v>0</v>
      </c>
      <c r="V41" s="21" t="n">
        <f aca="false">V42</f>
        <v>0</v>
      </c>
      <c r="W41" s="116"/>
      <c r="X41" s="116"/>
    </row>
    <row r="42" s="1" customFormat="true" ht="14.35" hidden="false" customHeight="false" outlineLevel="0" collapsed="false">
      <c r="A42" s="38" t="s">
        <v>98</v>
      </c>
      <c r="B42" s="37" t="s">
        <v>99</v>
      </c>
      <c r="C42" s="21" t="n">
        <f aca="false">D42+M42+Q42</f>
        <v>1810130</v>
      </c>
      <c r="D42" s="21" t="n">
        <f aca="false">SUM(E42:I42)</f>
        <v>0</v>
      </c>
      <c r="E42" s="21" t="n">
        <v>0</v>
      </c>
      <c r="F42" s="21" t="n">
        <v>0</v>
      </c>
      <c r="G42" s="21" t="n">
        <v>0</v>
      </c>
      <c r="H42" s="21" t="n">
        <v>0</v>
      </c>
      <c r="I42" s="21" t="n">
        <v>0</v>
      </c>
      <c r="J42" s="117" t="n">
        <v>0</v>
      </c>
      <c r="K42" s="117" t="n">
        <v>0</v>
      </c>
      <c r="L42" s="21" t="n">
        <v>795</v>
      </c>
      <c r="M42" s="21" t="n">
        <v>1810130</v>
      </c>
      <c r="N42" s="117" t="n">
        <v>0</v>
      </c>
      <c r="O42" s="117" t="n">
        <v>0</v>
      </c>
      <c r="P42" s="21" t="n">
        <v>0</v>
      </c>
      <c r="Q42" s="21" t="n">
        <v>0</v>
      </c>
      <c r="R42" s="21" t="n">
        <v>0</v>
      </c>
      <c r="S42" s="21" t="n">
        <v>0</v>
      </c>
      <c r="T42" s="21" t="n">
        <v>0</v>
      </c>
      <c r="U42" s="21" t="n">
        <v>0</v>
      </c>
      <c r="V42" s="21" t="n">
        <v>0</v>
      </c>
      <c r="W42" s="116"/>
      <c r="X42" s="116"/>
    </row>
    <row r="43" s="1" customFormat="true" ht="14.35" hidden="false" customHeight="false" outlineLevel="0" collapsed="false">
      <c r="A43" s="38" t="s">
        <v>100</v>
      </c>
      <c r="B43" s="37" t="s">
        <v>101</v>
      </c>
      <c r="C43" s="21" t="n">
        <f aca="false">SUM(C44:C45)</f>
        <v>1795838</v>
      </c>
      <c r="D43" s="21" t="n">
        <f aca="false">SUM(D44:D45)</f>
        <v>0</v>
      </c>
      <c r="E43" s="21" t="n">
        <f aca="false">SUM(E44:E45)</f>
        <v>0</v>
      </c>
      <c r="F43" s="21" t="n">
        <f aca="false">SUM(F44:F45)</f>
        <v>0</v>
      </c>
      <c r="G43" s="21" t="n">
        <f aca="false">SUM(G44:G45)</f>
        <v>0</v>
      </c>
      <c r="H43" s="21" t="n">
        <f aca="false">SUM(H44:H45)</f>
        <v>0</v>
      </c>
      <c r="I43" s="21" t="n">
        <f aca="false">SUM(I44:I45)</f>
        <v>0</v>
      </c>
      <c r="J43" s="21" t="n">
        <f aca="false">SUM(J44:J45)</f>
        <v>0</v>
      </c>
      <c r="K43" s="21" t="n">
        <f aca="false">SUM(K44:K45)</f>
        <v>0</v>
      </c>
      <c r="L43" s="21" t="n">
        <f aca="false">SUM(L44:L45)</f>
        <v>946.6</v>
      </c>
      <c r="M43" s="21" t="n">
        <f aca="false">SUM(M44:M45)</f>
        <v>1795838</v>
      </c>
      <c r="N43" s="21" t="n">
        <f aca="false">SUM(N44:N45)</f>
        <v>0</v>
      </c>
      <c r="O43" s="21" t="n">
        <f aca="false">SUM(O44:O45)</f>
        <v>0</v>
      </c>
      <c r="P43" s="21" t="n">
        <f aca="false">SUM(P44:P45)</f>
        <v>0</v>
      </c>
      <c r="Q43" s="21" t="n">
        <f aca="false">SUM(Q44:Q45)</f>
        <v>0</v>
      </c>
      <c r="R43" s="21" t="n">
        <f aca="false">SUM(R44:R45)</f>
        <v>0</v>
      </c>
      <c r="S43" s="21" t="n">
        <f aca="false">SUM(S44:S45)</f>
        <v>0</v>
      </c>
      <c r="T43" s="21" t="n">
        <f aca="false">SUM(T44:T45)</f>
        <v>0</v>
      </c>
      <c r="U43" s="21" t="n">
        <f aca="false">SUM(U44:U45)</f>
        <v>0</v>
      </c>
      <c r="V43" s="21" t="n">
        <f aca="false">SUM(V44:V45)</f>
        <v>0</v>
      </c>
      <c r="W43" s="116"/>
      <c r="X43" s="116"/>
    </row>
    <row r="44" s="1" customFormat="true" ht="14.35" hidden="false" customHeight="false" outlineLevel="0" collapsed="false">
      <c r="A44" s="38" t="s">
        <v>102</v>
      </c>
      <c r="B44" s="37" t="s">
        <v>103</v>
      </c>
      <c r="C44" s="21" t="n">
        <f aca="false">D44+M44+Q44</f>
        <v>947758</v>
      </c>
      <c r="D44" s="21" t="n">
        <f aca="false">SUM(E44:I44)</f>
        <v>0</v>
      </c>
      <c r="E44" s="21" t="n">
        <v>0</v>
      </c>
      <c r="F44" s="21" t="n">
        <v>0</v>
      </c>
      <c r="G44" s="21" t="n">
        <v>0</v>
      </c>
      <c r="H44" s="21" t="n">
        <v>0</v>
      </c>
      <c r="I44" s="21" t="n">
        <v>0</v>
      </c>
      <c r="J44" s="117" t="n">
        <v>0</v>
      </c>
      <c r="K44" s="117" t="n">
        <v>0</v>
      </c>
      <c r="L44" s="21" t="n">
        <v>476.6</v>
      </c>
      <c r="M44" s="21" t="n">
        <v>947758</v>
      </c>
      <c r="N44" s="117" t="n">
        <v>0</v>
      </c>
      <c r="O44" s="117" t="n">
        <v>0</v>
      </c>
      <c r="P44" s="21" t="n">
        <v>0</v>
      </c>
      <c r="Q44" s="21" t="n">
        <v>0</v>
      </c>
      <c r="R44" s="21" t="n">
        <v>0</v>
      </c>
      <c r="S44" s="21" t="n">
        <v>0</v>
      </c>
      <c r="T44" s="21" t="n">
        <v>0</v>
      </c>
      <c r="U44" s="21" t="n">
        <v>0</v>
      </c>
      <c r="V44" s="21" t="n">
        <v>0</v>
      </c>
      <c r="W44" s="116"/>
      <c r="X44" s="116"/>
    </row>
    <row r="45" s="1" customFormat="true" ht="14.35" hidden="false" customHeight="false" outlineLevel="0" collapsed="false">
      <c r="A45" s="38" t="s">
        <v>104</v>
      </c>
      <c r="B45" s="37" t="s">
        <v>105</v>
      </c>
      <c r="C45" s="21" t="n">
        <f aca="false">D45+M45+Q45</f>
        <v>848080</v>
      </c>
      <c r="D45" s="21" t="n">
        <f aca="false">SUM(E45:I45)</f>
        <v>0</v>
      </c>
      <c r="E45" s="21" t="n">
        <v>0</v>
      </c>
      <c r="F45" s="21" t="n">
        <v>0</v>
      </c>
      <c r="G45" s="21" t="n">
        <v>0</v>
      </c>
      <c r="H45" s="21" t="n">
        <v>0</v>
      </c>
      <c r="I45" s="21" t="n">
        <v>0</v>
      </c>
      <c r="J45" s="117" t="n">
        <v>0</v>
      </c>
      <c r="K45" s="117" t="n">
        <v>0</v>
      </c>
      <c r="L45" s="21" t="n">
        <v>470</v>
      </c>
      <c r="M45" s="21" t="n">
        <v>848080</v>
      </c>
      <c r="N45" s="117" t="n">
        <v>0</v>
      </c>
      <c r="O45" s="117" t="n">
        <v>0</v>
      </c>
      <c r="P45" s="21" t="n">
        <v>0</v>
      </c>
      <c r="Q45" s="21" t="n">
        <v>0</v>
      </c>
      <c r="R45" s="21" t="n">
        <v>0</v>
      </c>
      <c r="S45" s="21" t="n">
        <v>0</v>
      </c>
      <c r="T45" s="21" t="n">
        <v>0</v>
      </c>
      <c r="U45" s="21" t="n">
        <v>0</v>
      </c>
      <c r="V45" s="21" t="n">
        <v>0</v>
      </c>
      <c r="W45" s="116"/>
      <c r="X45" s="116"/>
    </row>
    <row r="46" s="1" customFormat="true" ht="14.35" hidden="false" customHeight="false" outlineLevel="0" collapsed="false">
      <c r="A46" s="38" t="s">
        <v>106</v>
      </c>
      <c r="B46" s="37" t="s">
        <v>107</v>
      </c>
      <c r="C46" s="21" t="n">
        <f aca="false">C47</f>
        <v>1138864</v>
      </c>
      <c r="D46" s="21" t="n">
        <f aca="false">D47</f>
        <v>1138864</v>
      </c>
      <c r="E46" s="21" t="n">
        <f aca="false">E47</f>
        <v>0</v>
      </c>
      <c r="F46" s="21" t="n">
        <f aca="false">F47</f>
        <v>0</v>
      </c>
      <c r="G46" s="21" t="n">
        <f aca="false">G47</f>
        <v>0</v>
      </c>
      <c r="H46" s="21" t="n">
        <f aca="false">H47</f>
        <v>0</v>
      </c>
      <c r="I46" s="21" t="n">
        <f aca="false">I47</f>
        <v>1138864</v>
      </c>
      <c r="J46" s="21" t="n">
        <f aca="false">J47</f>
        <v>0</v>
      </c>
      <c r="K46" s="21" t="n">
        <f aca="false">K47</f>
        <v>0</v>
      </c>
      <c r="L46" s="21" t="n">
        <f aca="false">L47</f>
        <v>0</v>
      </c>
      <c r="M46" s="21" t="n">
        <f aca="false">M47</f>
        <v>0</v>
      </c>
      <c r="N46" s="21" t="n">
        <f aca="false">N47</f>
        <v>0</v>
      </c>
      <c r="O46" s="21" t="n">
        <f aca="false">O47</f>
        <v>0</v>
      </c>
      <c r="P46" s="21" t="n">
        <f aca="false">P47</f>
        <v>0</v>
      </c>
      <c r="Q46" s="21" t="n">
        <f aca="false">Q47</f>
        <v>0</v>
      </c>
      <c r="R46" s="21" t="n">
        <f aca="false">R47</f>
        <v>0</v>
      </c>
      <c r="S46" s="21" t="n">
        <f aca="false">S47</f>
        <v>0</v>
      </c>
      <c r="T46" s="21" t="n">
        <f aca="false">T47</f>
        <v>0</v>
      </c>
      <c r="U46" s="21" t="n">
        <f aca="false">U47</f>
        <v>0</v>
      </c>
      <c r="V46" s="21" t="n">
        <f aca="false">V47</f>
        <v>0</v>
      </c>
      <c r="W46" s="116"/>
      <c r="X46" s="116"/>
    </row>
    <row r="47" s="1" customFormat="true" ht="14.35" hidden="false" customHeight="false" outlineLevel="0" collapsed="false">
      <c r="A47" s="38" t="s">
        <v>108</v>
      </c>
      <c r="B47" s="37" t="s">
        <v>109</v>
      </c>
      <c r="C47" s="21" t="n">
        <f aca="false">D47+M47+Q47</f>
        <v>1138864</v>
      </c>
      <c r="D47" s="21" t="n">
        <f aca="false">SUM(E47:I47)</f>
        <v>1138864</v>
      </c>
      <c r="E47" s="21" t="n">
        <v>0</v>
      </c>
      <c r="F47" s="21" t="n">
        <v>0</v>
      </c>
      <c r="G47" s="21" t="n">
        <v>0</v>
      </c>
      <c r="H47" s="21" t="n">
        <v>0</v>
      </c>
      <c r="I47" s="119" t="n">
        <v>1138864</v>
      </c>
      <c r="J47" s="117" t="n">
        <v>0</v>
      </c>
      <c r="K47" s="117" t="n">
        <v>0</v>
      </c>
      <c r="L47" s="21" t="n">
        <v>0</v>
      </c>
      <c r="M47" s="21" t="n">
        <v>0</v>
      </c>
      <c r="N47" s="117" t="n">
        <v>0</v>
      </c>
      <c r="O47" s="117" t="n">
        <v>0</v>
      </c>
      <c r="P47" s="21" t="n">
        <v>0</v>
      </c>
      <c r="Q47" s="21" t="n">
        <v>0</v>
      </c>
      <c r="R47" s="21" t="n">
        <v>0</v>
      </c>
      <c r="S47" s="21" t="n">
        <v>0</v>
      </c>
      <c r="T47" s="21" t="n">
        <v>0</v>
      </c>
      <c r="U47" s="21" t="n">
        <v>0</v>
      </c>
      <c r="V47" s="21" t="n">
        <v>0</v>
      </c>
      <c r="W47" s="116"/>
      <c r="X47" s="116"/>
    </row>
    <row r="48" s="1" customFormat="true" ht="14.35" hidden="false" customHeight="false" outlineLevel="0" collapsed="false">
      <c r="A48" s="38" t="s">
        <v>110</v>
      </c>
      <c r="B48" s="37" t="s">
        <v>111</v>
      </c>
      <c r="C48" s="21" t="n">
        <f aca="false">C49</f>
        <v>2334546</v>
      </c>
      <c r="D48" s="21" t="n">
        <f aca="false">D49</f>
        <v>0</v>
      </c>
      <c r="E48" s="21" t="n">
        <f aca="false">E49</f>
        <v>0</v>
      </c>
      <c r="F48" s="21" t="n">
        <f aca="false">F49</f>
        <v>0</v>
      </c>
      <c r="G48" s="21" t="n">
        <f aca="false">G49</f>
        <v>0</v>
      </c>
      <c r="H48" s="21" t="n">
        <f aca="false">H49</f>
        <v>0</v>
      </c>
      <c r="I48" s="21" t="n">
        <f aca="false">I49</f>
        <v>0</v>
      </c>
      <c r="J48" s="21" t="n">
        <f aca="false">J49</f>
        <v>0</v>
      </c>
      <c r="K48" s="21" t="n">
        <f aca="false">K49</f>
        <v>0</v>
      </c>
      <c r="L48" s="21" t="n">
        <f aca="false">L49</f>
        <v>1240</v>
      </c>
      <c r="M48" s="21" t="n">
        <f aca="false">M49</f>
        <v>2334546</v>
      </c>
      <c r="N48" s="21" t="n">
        <f aca="false">N49</f>
        <v>0</v>
      </c>
      <c r="O48" s="21" t="n">
        <f aca="false">O49</f>
        <v>0</v>
      </c>
      <c r="P48" s="21" t="n">
        <f aca="false">P49</f>
        <v>0</v>
      </c>
      <c r="Q48" s="21" t="n">
        <f aca="false">Q49</f>
        <v>0</v>
      </c>
      <c r="R48" s="21" t="n">
        <f aca="false">R49</f>
        <v>0</v>
      </c>
      <c r="S48" s="21" t="n">
        <f aca="false">S49</f>
        <v>0</v>
      </c>
      <c r="T48" s="21" t="n">
        <f aca="false">T49</f>
        <v>0</v>
      </c>
      <c r="U48" s="21" t="n">
        <f aca="false">U49</f>
        <v>0</v>
      </c>
      <c r="V48" s="21" t="n">
        <f aca="false">V49</f>
        <v>0</v>
      </c>
      <c r="W48" s="116"/>
      <c r="X48" s="116"/>
    </row>
    <row r="49" s="1" customFormat="true" ht="14.35" hidden="false" customHeight="false" outlineLevel="0" collapsed="false">
      <c r="A49" s="38" t="s">
        <v>112</v>
      </c>
      <c r="B49" s="37" t="s">
        <v>113</v>
      </c>
      <c r="C49" s="21" t="n">
        <f aca="false">D49+M49+Q49</f>
        <v>2334546</v>
      </c>
      <c r="D49" s="21" t="n">
        <f aca="false">SUM(E49:I49)</f>
        <v>0</v>
      </c>
      <c r="E49" s="21" t="n">
        <v>0</v>
      </c>
      <c r="F49" s="21" t="n">
        <v>0</v>
      </c>
      <c r="G49" s="21" t="n">
        <v>0</v>
      </c>
      <c r="H49" s="21" t="n">
        <v>0</v>
      </c>
      <c r="I49" s="21" t="n">
        <v>0</v>
      </c>
      <c r="J49" s="117" t="n">
        <v>0</v>
      </c>
      <c r="K49" s="117" t="n">
        <v>0</v>
      </c>
      <c r="L49" s="21" t="n">
        <v>1240</v>
      </c>
      <c r="M49" s="21" t="n">
        <v>2334546</v>
      </c>
      <c r="N49" s="117" t="n">
        <v>0</v>
      </c>
      <c r="O49" s="117" t="n">
        <v>0</v>
      </c>
      <c r="P49" s="21" t="n">
        <v>0</v>
      </c>
      <c r="Q49" s="21" t="n">
        <v>0</v>
      </c>
      <c r="R49" s="21" t="n">
        <v>0</v>
      </c>
      <c r="S49" s="21" t="n">
        <v>0</v>
      </c>
      <c r="T49" s="21" t="n">
        <v>0</v>
      </c>
      <c r="U49" s="21" t="n">
        <v>0</v>
      </c>
      <c r="V49" s="21" t="n">
        <v>0</v>
      </c>
      <c r="W49" s="116"/>
      <c r="X49" s="116"/>
    </row>
    <row r="50" s="1" customFormat="true" ht="14.35" hidden="false" customHeight="false" outlineLevel="0" collapsed="false">
      <c r="A50" s="38" t="s">
        <v>114</v>
      </c>
      <c r="B50" s="37" t="s">
        <v>115</v>
      </c>
      <c r="C50" s="21" t="n">
        <f aca="false">SUM(C51:C55)</f>
        <v>3624981</v>
      </c>
      <c r="D50" s="21" t="n">
        <f aca="false">SUM(D51:D55)</f>
        <v>3624981</v>
      </c>
      <c r="E50" s="21" t="n">
        <f aca="false">SUM(E51:E55)</f>
        <v>0</v>
      </c>
      <c r="F50" s="21" t="n">
        <f aca="false">SUM(F51:F55)</f>
        <v>0</v>
      </c>
      <c r="G50" s="21" t="n">
        <f aca="false">SUM(G51:G55)</f>
        <v>3539850</v>
      </c>
      <c r="H50" s="21" t="n">
        <f aca="false">SUM(H51:H55)</f>
        <v>85131</v>
      </c>
      <c r="I50" s="21" t="n">
        <f aca="false">SUM(I51:I55)</f>
        <v>0</v>
      </c>
      <c r="J50" s="21" t="n">
        <f aca="false">SUM(J51:J55)</f>
        <v>0</v>
      </c>
      <c r="K50" s="21" t="n">
        <f aca="false">SUM(K51:K55)</f>
        <v>0</v>
      </c>
      <c r="L50" s="21" t="n">
        <f aca="false">SUM(L51:L55)</f>
        <v>0</v>
      </c>
      <c r="M50" s="21" t="n">
        <f aca="false">SUM(M51:M55)</f>
        <v>0</v>
      </c>
      <c r="N50" s="21" t="n">
        <f aca="false">SUM(N51:N55)</f>
        <v>0</v>
      </c>
      <c r="O50" s="21" t="n">
        <f aca="false">SUM(O51:O55)</f>
        <v>0</v>
      </c>
      <c r="P50" s="21" t="n">
        <f aca="false">SUM(P51:P55)</f>
        <v>0</v>
      </c>
      <c r="Q50" s="21" t="n">
        <f aca="false">SUM(Q51:Q55)</f>
        <v>0</v>
      </c>
      <c r="R50" s="21" t="n">
        <f aca="false">SUM(R51:R55)</f>
        <v>0</v>
      </c>
      <c r="S50" s="21" t="n">
        <f aca="false">SUM(S51:S55)</f>
        <v>0</v>
      </c>
      <c r="T50" s="21" t="n">
        <f aca="false">SUM(T51:T55)</f>
        <v>0</v>
      </c>
      <c r="U50" s="21" t="n">
        <f aca="false">SUM(U51:U55)</f>
        <v>0</v>
      </c>
      <c r="V50" s="21" t="n">
        <f aca="false">SUM(V51:V55)</f>
        <v>0</v>
      </c>
      <c r="W50" s="116"/>
      <c r="X50" s="116"/>
    </row>
    <row r="51" s="1" customFormat="true" ht="14.35" hidden="false" customHeight="false" outlineLevel="0" collapsed="false">
      <c r="A51" s="38" t="s">
        <v>116</v>
      </c>
      <c r="B51" s="37" t="s">
        <v>117</v>
      </c>
      <c r="C51" s="21" t="n">
        <f aca="false">D51+M51+Q51</f>
        <v>523305</v>
      </c>
      <c r="D51" s="21" t="n">
        <f aca="false">SUM(E51:I51)</f>
        <v>523305</v>
      </c>
      <c r="E51" s="21" t="n">
        <v>0</v>
      </c>
      <c r="F51" s="21" t="n">
        <v>0</v>
      </c>
      <c r="G51" s="21" t="n">
        <v>523305</v>
      </c>
      <c r="H51" s="21" t="n">
        <v>0</v>
      </c>
      <c r="I51" s="21" t="n">
        <v>0</v>
      </c>
      <c r="J51" s="117" t="n">
        <v>0</v>
      </c>
      <c r="K51" s="117" t="n">
        <v>0</v>
      </c>
      <c r="L51" s="21" t="n">
        <v>0</v>
      </c>
      <c r="M51" s="21" t="n">
        <v>0</v>
      </c>
      <c r="N51" s="117" t="n">
        <v>0</v>
      </c>
      <c r="O51" s="117" t="n">
        <v>0</v>
      </c>
      <c r="P51" s="21" t="n">
        <v>0</v>
      </c>
      <c r="Q51" s="21" t="n">
        <v>0</v>
      </c>
      <c r="R51" s="21" t="n">
        <v>0</v>
      </c>
      <c r="S51" s="21" t="n">
        <v>0</v>
      </c>
      <c r="T51" s="21" t="n">
        <v>0</v>
      </c>
      <c r="U51" s="21" t="n">
        <v>0</v>
      </c>
      <c r="V51" s="21" t="n">
        <v>0</v>
      </c>
      <c r="W51" s="116"/>
      <c r="X51" s="116"/>
    </row>
    <row r="52" s="1" customFormat="true" ht="14.35" hidden="false" customHeight="false" outlineLevel="0" collapsed="false">
      <c r="A52" s="38" t="s">
        <v>118</v>
      </c>
      <c r="B52" s="37" t="s">
        <v>119</v>
      </c>
      <c r="C52" s="21" t="n">
        <f aca="false">D52+M52+Q52</f>
        <v>768083</v>
      </c>
      <c r="D52" s="21" t="n">
        <f aca="false">SUM(E52:I52)</f>
        <v>768083</v>
      </c>
      <c r="E52" s="21" t="n">
        <v>0</v>
      </c>
      <c r="F52" s="21" t="n">
        <v>0</v>
      </c>
      <c r="G52" s="21" t="n">
        <v>768083</v>
      </c>
      <c r="H52" s="21" t="n">
        <v>0</v>
      </c>
      <c r="I52" s="21" t="n">
        <v>0</v>
      </c>
      <c r="J52" s="117" t="n">
        <v>0</v>
      </c>
      <c r="K52" s="117" t="n">
        <v>0</v>
      </c>
      <c r="L52" s="21" t="n">
        <v>0</v>
      </c>
      <c r="M52" s="21" t="n">
        <v>0</v>
      </c>
      <c r="N52" s="117" t="n">
        <v>0</v>
      </c>
      <c r="O52" s="117" t="n">
        <v>0</v>
      </c>
      <c r="P52" s="21" t="n">
        <v>0</v>
      </c>
      <c r="Q52" s="21" t="n">
        <v>0</v>
      </c>
      <c r="R52" s="21" t="n">
        <v>0</v>
      </c>
      <c r="S52" s="21" t="n">
        <v>0</v>
      </c>
      <c r="T52" s="21" t="n">
        <v>0</v>
      </c>
      <c r="U52" s="21" t="n">
        <v>0</v>
      </c>
      <c r="V52" s="21" t="n">
        <v>0</v>
      </c>
      <c r="W52" s="116"/>
      <c r="X52" s="116"/>
    </row>
    <row r="53" s="1" customFormat="true" ht="14.35" hidden="false" customHeight="false" outlineLevel="0" collapsed="false">
      <c r="A53" s="38" t="s">
        <v>120</v>
      </c>
      <c r="B53" s="37" t="s">
        <v>121</v>
      </c>
      <c r="C53" s="21" t="n">
        <f aca="false">D53+M53+Q53</f>
        <v>768083</v>
      </c>
      <c r="D53" s="21" t="n">
        <f aca="false">SUM(E53:I53)</f>
        <v>768083</v>
      </c>
      <c r="E53" s="21" t="n">
        <v>0</v>
      </c>
      <c r="F53" s="21" t="n">
        <v>0</v>
      </c>
      <c r="G53" s="21" t="n">
        <v>768083</v>
      </c>
      <c r="H53" s="21" t="n">
        <v>0</v>
      </c>
      <c r="I53" s="21" t="n">
        <v>0</v>
      </c>
      <c r="J53" s="117" t="n">
        <v>0</v>
      </c>
      <c r="K53" s="117" t="n">
        <v>0</v>
      </c>
      <c r="L53" s="21" t="n">
        <v>0</v>
      </c>
      <c r="M53" s="21" t="n">
        <v>0</v>
      </c>
      <c r="N53" s="117" t="n">
        <v>0</v>
      </c>
      <c r="O53" s="117" t="n">
        <v>0</v>
      </c>
      <c r="P53" s="21" t="n">
        <v>0</v>
      </c>
      <c r="Q53" s="21" t="n">
        <v>0</v>
      </c>
      <c r="R53" s="21" t="n">
        <v>0</v>
      </c>
      <c r="S53" s="21" t="n">
        <v>0</v>
      </c>
      <c r="T53" s="21" t="n">
        <v>0</v>
      </c>
      <c r="U53" s="21" t="n">
        <v>0</v>
      </c>
      <c r="V53" s="21" t="n">
        <v>0</v>
      </c>
      <c r="W53" s="116"/>
      <c r="X53" s="116"/>
    </row>
    <row r="54" s="1" customFormat="true" ht="14.35" hidden="false" customHeight="false" outlineLevel="0" collapsed="false">
      <c r="A54" s="38" t="s">
        <v>122</v>
      </c>
      <c r="B54" s="37" t="s">
        <v>123</v>
      </c>
      <c r="C54" s="21" t="n">
        <f aca="false">D54+M54+Q54</f>
        <v>950139</v>
      </c>
      <c r="D54" s="21" t="n">
        <f aca="false">SUM(E54:I54)</f>
        <v>950139</v>
      </c>
      <c r="E54" s="21" t="n">
        <v>0</v>
      </c>
      <c r="F54" s="21" t="n">
        <v>0</v>
      </c>
      <c r="G54" s="21" t="n">
        <v>950139</v>
      </c>
      <c r="H54" s="21" t="n">
        <v>0</v>
      </c>
      <c r="I54" s="21" t="n">
        <v>0</v>
      </c>
      <c r="J54" s="117" t="n">
        <v>0</v>
      </c>
      <c r="K54" s="117" t="n">
        <v>0</v>
      </c>
      <c r="L54" s="21" t="n">
        <v>0</v>
      </c>
      <c r="M54" s="21" t="n">
        <v>0</v>
      </c>
      <c r="N54" s="117" t="n">
        <v>0</v>
      </c>
      <c r="O54" s="117" t="n">
        <v>0</v>
      </c>
      <c r="P54" s="21" t="n">
        <v>0</v>
      </c>
      <c r="Q54" s="21" t="n">
        <v>0</v>
      </c>
      <c r="R54" s="21" t="n">
        <v>0</v>
      </c>
      <c r="S54" s="21" t="n">
        <v>0</v>
      </c>
      <c r="T54" s="21" t="n">
        <v>0</v>
      </c>
      <c r="U54" s="21" t="n">
        <v>0</v>
      </c>
      <c r="V54" s="21" t="n">
        <v>0</v>
      </c>
      <c r="W54" s="116"/>
      <c r="X54" s="116"/>
    </row>
    <row r="55" s="1" customFormat="true" ht="14.35" hidden="false" customHeight="false" outlineLevel="0" collapsed="false">
      <c r="A55" s="38" t="s">
        <v>124</v>
      </c>
      <c r="B55" s="37" t="s">
        <v>125</v>
      </c>
      <c r="C55" s="21" t="n">
        <f aca="false">D55+M55+Q55</f>
        <v>615371</v>
      </c>
      <c r="D55" s="21" t="n">
        <f aca="false">SUM(E55:I55)</f>
        <v>615371</v>
      </c>
      <c r="E55" s="21" t="n">
        <v>0</v>
      </c>
      <c r="F55" s="21" t="n">
        <v>0</v>
      </c>
      <c r="G55" s="21" t="n">
        <v>530240</v>
      </c>
      <c r="H55" s="21" t="n">
        <v>85131</v>
      </c>
      <c r="I55" s="21" t="n">
        <v>0</v>
      </c>
      <c r="J55" s="117" t="n">
        <v>0</v>
      </c>
      <c r="K55" s="117" t="n">
        <v>0</v>
      </c>
      <c r="L55" s="21" t="n">
        <v>0</v>
      </c>
      <c r="M55" s="21" t="n">
        <v>0</v>
      </c>
      <c r="N55" s="117" t="n">
        <v>0</v>
      </c>
      <c r="O55" s="117" t="n">
        <v>0</v>
      </c>
      <c r="P55" s="21" t="n">
        <v>0</v>
      </c>
      <c r="Q55" s="21" t="n">
        <v>0</v>
      </c>
      <c r="R55" s="21" t="n">
        <v>0</v>
      </c>
      <c r="S55" s="21" t="n">
        <v>0</v>
      </c>
      <c r="T55" s="21" t="n">
        <v>0</v>
      </c>
      <c r="U55" s="21" t="n">
        <v>0</v>
      </c>
      <c r="V55" s="21" t="n">
        <v>0</v>
      </c>
      <c r="W55" s="116"/>
      <c r="X55" s="116"/>
    </row>
    <row r="56" s="1" customFormat="true" ht="14.35" hidden="false" customHeight="false" outlineLevel="0" collapsed="false">
      <c r="A56" s="38" t="s">
        <v>126</v>
      </c>
      <c r="B56" s="37" t="s">
        <v>127</v>
      </c>
      <c r="C56" s="21" t="n">
        <f aca="false">SUM(C57:C57)</f>
        <v>1125897</v>
      </c>
      <c r="D56" s="21" t="n">
        <f aca="false">SUM(D57:D57)</f>
        <v>163377</v>
      </c>
      <c r="E56" s="21" t="n">
        <f aca="false">SUM(E57:E57)</f>
        <v>0</v>
      </c>
      <c r="F56" s="21" t="n">
        <f aca="false">SUM(F57:F57)</f>
        <v>127903</v>
      </c>
      <c r="G56" s="21" t="n">
        <f aca="false">SUM(G57:G57)</f>
        <v>0</v>
      </c>
      <c r="H56" s="21" t="n">
        <f aca="false">SUM(H57:H57)</f>
        <v>35474</v>
      </c>
      <c r="I56" s="21" t="n">
        <f aca="false">SUM(I57:I57)</f>
        <v>0</v>
      </c>
      <c r="J56" s="21" t="n">
        <f aca="false">SUM(J57:J57)</f>
        <v>0</v>
      </c>
      <c r="K56" s="21" t="n">
        <f aca="false">SUM(K57:K57)</f>
        <v>0</v>
      </c>
      <c r="L56" s="21" t="n">
        <f aca="false">SUM(L57:L57)</f>
        <v>506.52</v>
      </c>
      <c r="M56" s="21" t="n">
        <f aca="false">SUM(M57:M57)</f>
        <v>962520</v>
      </c>
      <c r="N56" s="21" t="n">
        <f aca="false">SUM(N57:N57)</f>
        <v>0</v>
      </c>
      <c r="O56" s="21" t="n">
        <f aca="false">SUM(O57:O57)</f>
        <v>0</v>
      </c>
      <c r="P56" s="21" t="n">
        <f aca="false">SUM(P57:P57)</f>
        <v>0</v>
      </c>
      <c r="Q56" s="21" t="n">
        <f aca="false">SUM(Q57:Q57)</f>
        <v>0</v>
      </c>
      <c r="R56" s="21" t="n">
        <f aca="false">SUM(R57:R57)</f>
        <v>0</v>
      </c>
      <c r="S56" s="21" t="n">
        <f aca="false">SUM(S57:S57)</f>
        <v>0</v>
      </c>
      <c r="T56" s="21" t="n">
        <f aca="false">SUM(T57:T57)</f>
        <v>0</v>
      </c>
      <c r="U56" s="21" t="n">
        <f aca="false">SUM(U57:U57)</f>
        <v>0</v>
      </c>
      <c r="V56" s="21" t="n">
        <f aca="false">SUM(V57:V57)</f>
        <v>0</v>
      </c>
      <c r="W56" s="116"/>
      <c r="X56" s="116"/>
    </row>
    <row r="57" s="1" customFormat="true" ht="14.35" hidden="false" customHeight="false" outlineLevel="0" collapsed="false">
      <c r="A57" s="38" t="s">
        <v>128</v>
      </c>
      <c r="B57" s="37" t="s">
        <v>129</v>
      </c>
      <c r="C57" s="21" t="n">
        <f aca="false">D57+M57+Q57</f>
        <v>1125897</v>
      </c>
      <c r="D57" s="21" t="n">
        <f aca="false">SUM(E57:I57)</f>
        <v>163377</v>
      </c>
      <c r="E57" s="21" t="n">
        <v>0</v>
      </c>
      <c r="F57" s="21" t="n">
        <v>127903</v>
      </c>
      <c r="G57" s="21" t="n">
        <v>0</v>
      </c>
      <c r="H57" s="21" t="n">
        <v>35474</v>
      </c>
      <c r="I57" s="21" t="n">
        <v>0</v>
      </c>
      <c r="J57" s="117" t="n">
        <v>0</v>
      </c>
      <c r="K57" s="117" t="n">
        <v>0</v>
      </c>
      <c r="L57" s="21" t="n">
        <v>506.52</v>
      </c>
      <c r="M57" s="21" t="n">
        <v>962520</v>
      </c>
      <c r="N57" s="117" t="n">
        <v>0</v>
      </c>
      <c r="O57" s="117" t="n">
        <v>0</v>
      </c>
      <c r="P57" s="21" t="n">
        <v>0</v>
      </c>
      <c r="Q57" s="21" t="n">
        <v>0</v>
      </c>
      <c r="R57" s="21" t="n">
        <v>0</v>
      </c>
      <c r="S57" s="21" t="n">
        <v>0</v>
      </c>
      <c r="T57" s="21" t="n">
        <v>0</v>
      </c>
      <c r="U57" s="21" t="n">
        <v>0</v>
      </c>
      <c r="V57" s="21" t="n">
        <v>0</v>
      </c>
      <c r="W57" s="116"/>
      <c r="X57" s="116"/>
    </row>
    <row r="58" customFormat="false" ht="14.35" hidden="false" customHeight="false" outlineLevel="0" collapsed="false">
      <c r="A58" s="36" t="s">
        <v>130</v>
      </c>
      <c r="B58" s="54" t="s">
        <v>131</v>
      </c>
      <c r="C58" s="49" t="n">
        <f aca="false">C59</f>
        <v>9394259.69</v>
      </c>
      <c r="D58" s="49" t="n">
        <f aca="false">D59</f>
        <v>0</v>
      </c>
      <c r="E58" s="49" t="n">
        <f aca="false">E59</f>
        <v>0</v>
      </c>
      <c r="F58" s="49" t="n">
        <f aca="false">F59</f>
        <v>0</v>
      </c>
      <c r="G58" s="49" t="n">
        <f aca="false">G59</f>
        <v>0</v>
      </c>
      <c r="H58" s="49" t="n">
        <f aca="false">H59</f>
        <v>0</v>
      </c>
      <c r="I58" s="49" t="n">
        <f aca="false">I59</f>
        <v>0</v>
      </c>
      <c r="J58" s="49" t="n">
        <f aca="false">J59</f>
        <v>0</v>
      </c>
      <c r="K58" s="49" t="n">
        <f aca="false">K59</f>
        <v>0</v>
      </c>
      <c r="L58" s="49" t="n">
        <f aca="false">L59</f>
        <v>4219</v>
      </c>
      <c r="M58" s="49" t="n">
        <f aca="false">M59</f>
        <v>9394259.69</v>
      </c>
      <c r="N58" s="49" t="n">
        <f aca="false">N59</f>
        <v>0</v>
      </c>
      <c r="O58" s="49" t="n">
        <f aca="false">O59</f>
        <v>0</v>
      </c>
      <c r="P58" s="49" t="n">
        <f aca="false">P59</f>
        <v>0</v>
      </c>
      <c r="Q58" s="49" t="n">
        <f aca="false">Q59</f>
        <v>0</v>
      </c>
      <c r="R58" s="49" t="n">
        <f aca="false">R59</f>
        <v>0</v>
      </c>
      <c r="S58" s="49" t="n">
        <f aca="false">S59</f>
        <v>0</v>
      </c>
      <c r="T58" s="49" t="n">
        <f aca="false">T59</f>
        <v>0</v>
      </c>
      <c r="U58" s="49" t="n">
        <f aca="false">U59</f>
        <v>0</v>
      </c>
      <c r="V58" s="49" t="n">
        <f aca="false">V59</f>
        <v>0</v>
      </c>
      <c r="W58" s="116"/>
      <c r="X58" s="116"/>
    </row>
    <row r="59" customFormat="false" ht="14.35" hidden="false" customHeight="false" outlineLevel="0" collapsed="false">
      <c r="A59" s="36" t="s">
        <v>132</v>
      </c>
      <c r="B59" s="54" t="s">
        <v>133</v>
      </c>
      <c r="C59" s="49" t="n">
        <f aca="false">SUM(C60:C68)</f>
        <v>9394259.69</v>
      </c>
      <c r="D59" s="49" t="n">
        <f aca="false">SUM(D60:D68)</f>
        <v>0</v>
      </c>
      <c r="E59" s="49" t="n">
        <f aca="false">SUM(E60:E68)</f>
        <v>0</v>
      </c>
      <c r="F59" s="49" t="n">
        <f aca="false">SUM(F60:F68)</f>
        <v>0</v>
      </c>
      <c r="G59" s="49" t="n">
        <f aca="false">SUM(G60:G68)</f>
        <v>0</v>
      </c>
      <c r="H59" s="49" t="n">
        <f aca="false">SUM(H60:H68)</f>
        <v>0</v>
      </c>
      <c r="I59" s="49" t="n">
        <f aca="false">SUM(I60:I68)</f>
        <v>0</v>
      </c>
      <c r="J59" s="49" t="n">
        <f aca="false">SUM(J60:J68)</f>
        <v>0</v>
      </c>
      <c r="K59" s="49" t="n">
        <f aca="false">SUM(K60:K68)</f>
        <v>0</v>
      </c>
      <c r="L59" s="49" t="n">
        <f aca="false">SUM(L60:L68)</f>
        <v>4219</v>
      </c>
      <c r="M59" s="49" t="n">
        <f aca="false">SUM(M60:M68)</f>
        <v>9394259.69</v>
      </c>
      <c r="N59" s="49" t="n">
        <f aca="false">SUM(N60:N68)</f>
        <v>0</v>
      </c>
      <c r="O59" s="49" t="n">
        <f aca="false">SUM(O60:O68)</f>
        <v>0</v>
      </c>
      <c r="P59" s="49" t="n">
        <f aca="false">SUM(P60:P68)</f>
        <v>0</v>
      </c>
      <c r="Q59" s="49" t="n">
        <f aca="false">SUM(Q60:Q68)</f>
        <v>0</v>
      </c>
      <c r="R59" s="49" t="n">
        <f aca="false">SUM(R60:R68)</f>
        <v>0</v>
      </c>
      <c r="S59" s="49" t="n">
        <f aca="false">SUM(S60:S68)</f>
        <v>0</v>
      </c>
      <c r="T59" s="49" t="n">
        <f aca="false">SUM(T60:T68)</f>
        <v>0</v>
      </c>
      <c r="U59" s="49" t="n">
        <f aca="false">SUM(U60:U68)</f>
        <v>0</v>
      </c>
      <c r="V59" s="49" t="n">
        <f aca="false">SUM(V60:V68)</f>
        <v>0</v>
      </c>
      <c r="W59" s="116"/>
      <c r="X59" s="116"/>
    </row>
    <row r="60" s="1" customFormat="true" ht="14.35" hidden="false" customHeight="false" outlineLevel="0" collapsed="false">
      <c r="A60" s="38" t="s">
        <v>134</v>
      </c>
      <c r="B60" s="37" t="s">
        <v>135</v>
      </c>
      <c r="C60" s="21" t="n">
        <f aca="false">D60+M60+Q60</f>
        <v>960092</v>
      </c>
      <c r="D60" s="21" t="n">
        <f aca="false">SUM(E60:I60)</f>
        <v>0</v>
      </c>
      <c r="E60" s="21" t="n">
        <v>0</v>
      </c>
      <c r="F60" s="21" t="n">
        <v>0</v>
      </c>
      <c r="G60" s="21" t="n">
        <v>0</v>
      </c>
      <c r="H60" s="21" t="n">
        <v>0</v>
      </c>
      <c r="I60" s="21" t="n">
        <v>0</v>
      </c>
      <c r="J60" s="117" t="n">
        <v>0</v>
      </c>
      <c r="K60" s="117" t="n">
        <v>0</v>
      </c>
      <c r="L60" s="21" t="n">
        <v>384</v>
      </c>
      <c r="M60" s="21" t="n">
        <v>960092</v>
      </c>
      <c r="N60" s="117" t="n">
        <v>0</v>
      </c>
      <c r="O60" s="117" t="n">
        <v>0</v>
      </c>
      <c r="P60" s="21" t="n">
        <v>0</v>
      </c>
      <c r="Q60" s="21" t="n">
        <v>0</v>
      </c>
      <c r="R60" s="21" t="n">
        <v>0</v>
      </c>
      <c r="S60" s="21" t="n">
        <v>0</v>
      </c>
      <c r="T60" s="21" t="n">
        <v>0</v>
      </c>
      <c r="U60" s="21" t="n">
        <v>0</v>
      </c>
      <c r="V60" s="21" t="n">
        <v>0</v>
      </c>
      <c r="W60" s="116"/>
      <c r="X60" s="116"/>
    </row>
    <row r="61" s="1" customFormat="true" ht="14.35" hidden="false" customHeight="false" outlineLevel="0" collapsed="false">
      <c r="A61" s="38" t="s">
        <v>136</v>
      </c>
      <c r="B61" s="37" t="s">
        <v>137</v>
      </c>
      <c r="C61" s="21" t="n">
        <f aca="false">D61+M61+Q61</f>
        <v>882946.97</v>
      </c>
      <c r="D61" s="21" t="n">
        <f aca="false">SUM(E61:I61)</f>
        <v>0</v>
      </c>
      <c r="E61" s="21" t="n">
        <v>0</v>
      </c>
      <c r="F61" s="21" t="n">
        <v>0</v>
      </c>
      <c r="G61" s="21" t="n">
        <v>0</v>
      </c>
      <c r="H61" s="21" t="n">
        <v>0</v>
      </c>
      <c r="I61" s="21" t="n">
        <v>0</v>
      </c>
      <c r="J61" s="117" t="n">
        <v>0</v>
      </c>
      <c r="K61" s="117" t="n">
        <v>0</v>
      </c>
      <c r="L61" s="21" t="n">
        <v>475</v>
      </c>
      <c r="M61" s="21" t="n">
        <v>882946.97</v>
      </c>
      <c r="N61" s="117" t="n">
        <v>0</v>
      </c>
      <c r="O61" s="117" t="n">
        <v>0</v>
      </c>
      <c r="P61" s="21" t="n">
        <v>0</v>
      </c>
      <c r="Q61" s="21" t="n">
        <v>0</v>
      </c>
      <c r="R61" s="21" t="n">
        <v>0</v>
      </c>
      <c r="S61" s="21" t="n">
        <v>0</v>
      </c>
      <c r="T61" s="21" t="n">
        <v>0</v>
      </c>
      <c r="U61" s="21" t="n">
        <v>0</v>
      </c>
      <c r="V61" s="21" t="n">
        <v>0</v>
      </c>
      <c r="W61" s="116"/>
      <c r="X61" s="116"/>
    </row>
    <row r="62" s="1" customFormat="true" ht="14.35" hidden="false" customHeight="false" outlineLevel="0" collapsed="false">
      <c r="A62" s="38" t="s">
        <v>138</v>
      </c>
      <c r="B62" s="37" t="s">
        <v>139</v>
      </c>
      <c r="C62" s="21" t="n">
        <f aca="false">D62+M62+Q62</f>
        <v>1169047.28</v>
      </c>
      <c r="D62" s="21" t="n">
        <f aca="false">SUM(E62:I62)</f>
        <v>0</v>
      </c>
      <c r="E62" s="21" t="n">
        <v>0</v>
      </c>
      <c r="F62" s="21" t="n">
        <v>0</v>
      </c>
      <c r="G62" s="21" t="n">
        <v>0</v>
      </c>
      <c r="H62" s="21" t="n">
        <v>0</v>
      </c>
      <c r="I62" s="21" t="n">
        <v>0</v>
      </c>
      <c r="J62" s="117" t="n">
        <v>0</v>
      </c>
      <c r="K62" s="117" t="n">
        <v>0</v>
      </c>
      <c r="L62" s="21" t="n">
        <v>648</v>
      </c>
      <c r="M62" s="21" t="n">
        <v>1169047.28</v>
      </c>
      <c r="N62" s="117" t="n">
        <v>0</v>
      </c>
      <c r="O62" s="117" t="n">
        <v>0</v>
      </c>
      <c r="P62" s="21" t="n">
        <v>0</v>
      </c>
      <c r="Q62" s="21" t="n">
        <v>0</v>
      </c>
      <c r="R62" s="21" t="n">
        <v>0</v>
      </c>
      <c r="S62" s="21" t="n">
        <v>0</v>
      </c>
      <c r="T62" s="21" t="n">
        <v>0</v>
      </c>
      <c r="U62" s="21" t="n">
        <v>0</v>
      </c>
      <c r="V62" s="21" t="n">
        <v>0</v>
      </c>
      <c r="W62" s="116"/>
      <c r="X62" s="116"/>
    </row>
    <row r="63" s="1" customFormat="true" ht="14.35" hidden="false" customHeight="false" outlineLevel="0" collapsed="false">
      <c r="A63" s="38" t="s">
        <v>140</v>
      </c>
      <c r="B63" s="37" t="s">
        <v>141</v>
      </c>
      <c r="C63" s="21" t="n">
        <f aca="false">D63+M63+Q63</f>
        <v>1133910.44</v>
      </c>
      <c r="D63" s="21" t="n">
        <f aca="false">SUM(E63:I63)</f>
        <v>0</v>
      </c>
      <c r="E63" s="21" t="n">
        <v>0</v>
      </c>
      <c r="F63" s="21" t="n">
        <v>0</v>
      </c>
      <c r="G63" s="21" t="n">
        <v>0</v>
      </c>
      <c r="H63" s="21" t="n">
        <v>0</v>
      </c>
      <c r="I63" s="21" t="n">
        <v>0</v>
      </c>
      <c r="J63" s="117" t="n">
        <v>0</v>
      </c>
      <c r="K63" s="117" t="n">
        <v>0</v>
      </c>
      <c r="L63" s="21" t="n">
        <v>648</v>
      </c>
      <c r="M63" s="21" t="n">
        <v>1133910.44</v>
      </c>
      <c r="N63" s="117" t="n">
        <v>0</v>
      </c>
      <c r="O63" s="117" t="n">
        <v>0</v>
      </c>
      <c r="P63" s="21" t="n">
        <v>0</v>
      </c>
      <c r="Q63" s="21" t="n">
        <v>0</v>
      </c>
      <c r="R63" s="21" t="n">
        <v>0</v>
      </c>
      <c r="S63" s="21" t="n">
        <v>0</v>
      </c>
      <c r="T63" s="21" t="n">
        <v>0</v>
      </c>
      <c r="U63" s="21" t="n">
        <v>0</v>
      </c>
      <c r="V63" s="21" t="n">
        <v>0</v>
      </c>
      <c r="W63" s="116"/>
      <c r="X63" s="116"/>
    </row>
    <row r="64" s="1" customFormat="true" ht="14.35" hidden="false" customHeight="false" outlineLevel="0" collapsed="false">
      <c r="A64" s="38" t="s">
        <v>142</v>
      </c>
      <c r="B64" s="37" t="s">
        <v>143</v>
      </c>
      <c r="C64" s="21" t="n">
        <f aca="false">D64+M64+Q64</f>
        <v>909785</v>
      </c>
      <c r="D64" s="21" t="n">
        <f aca="false">SUM(E64:I64)</f>
        <v>0</v>
      </c>
      <c r="E64" s="21" t="n">
        <v>0</v>
      </c>
      <c r="F64" s="21" t="n">
        <v>0</v>
      </c>
      <c r="G64" s="21" t="n">
        <v>0</v>
      </c>
      <c r="H64" s="21" t="n">
        <v>0</v>
      </c>
      <c r="I64" s="21" t="n">
        <v>0</v>
      </c>
      <c r="J64" s="117" t="n">
        <v>0</v>
      </c>
      <c r="K64" s="117" t="n">
        <v>0</v>
      </c>
      <c r="L64" s="21" t="n">
        <v>384</v>
      </c>
      <c r="M64" s="21" t="n">
        <v>909785</v>
      </c>
      <c r="N64" s="117" t="n">
        <v>0</v>
      </c>
      <c r="O64" s="117" t="n">
        <v>0</v>
      </c>
      <c r="P64" s="21" t="n">
        <v>0</v>
      </c>
      <c r="Q64" s="21" t="n">
        <v>0</v>
      </c>
      <c r="R64" s="21" t="n">
        <v>0</v>
      </c>
      <c r="S64" s="21" t="n">
        <v>0</v>
      </c>
      <c r="T64" s="21" t="n">
        <v>0</v>
      </c>
      <c r="U64" s="21" t="n">
        <v>0</v>
      </c>
      <c r="V64" s="21" t="n">
        <v>0</v>
      </c>
      <c r="W64" s="116"/>
      <c r="X64" s="116"/>
    </row>
    <row r="65" s="1" customFormat="true" ht="14.35" hidden="false" customHeight="false" outlineLevel="0" collapsed="false">
      <c r="A65" s="38" t="s">
        <v>144</v>
      </c>
      <c r="B65" s="37" t="s">
        <v>145</v>
      </c>
      <c r="C65" s="21" t="n">
        <f aca="false">D65+M65+Q65</f>
        <v>880302</v>
      </c>
      <c r="D65" s="21" t="n">
        <f aca="false">SUM(E65:I65)</f>
        <v>0</v>
      </c>
      <c r="E65" s="21" t="n">
        <v>0</v>
      </c>
      <c r="F65" s="21" t="n">
        <v>0</v>
      </c>
      <c r="G65" s="21" t="n">
        <v>0</v>
      </c>
      <c r="H65" s="21" t="n">
        <v>0</v>
      </c>
      <c r="I65" s="21" t="n">
        <v>0</v>
      </c>
      <c r="J65" s="117" t="n">
        <v>0</v>
      </c>
      <c r="K65" s="117" t="n">
        <v>0</v>
      </c>
      <c r="L65" s="21" t="n">
        <v>384</v>
      </c>
      <c r="M65" s="21" t="n">
        <v>880302</v>
      </c>
      <c r="N65" s="117" t="n">
        <v>0</v>
      </c>
      <c r="O65" s="117" t="n">
        <v>0</v>
      </c>
      <c r="P65" s="21" t="n">
        <v>0</v>
      </c>
      <c r="Q65" s="21" t="n">
        <v>0</v>
      </c>
      <c r="R65" s="21" t="n">
        <v>0</v>
      </c>
      <c r="S65" s="21" t="n">
        <v>0</v>
      </c>
      <c r="T65" s="21" t="n">
        <v>0</v>
      </c>
      <c r="U65" s="21" t="n">
        <v>0</v>
      </c>
      <c r="V65" s="21" t="n">
        <v>0</v>
      </c>
      <c r="W65" s="116"/>
      <c r="X65" s="116"/>
    </row>
    <row r="66" s="1" customFormat="true" ht="14.35" hidden="false" customHeight="false" outlineLevel="0" collapsed="false">
      <c r="A66" s="38" t="s">
        <v>146</v>
      </c>
      <c r="B66" s="37" t="s">
        <v>147</v>
      </c>
      <c r="C66" s="21" t="n">
        <f aca="false">D66+M66+Q66</f>
        <v>960092</v>
      </c>
      <c r="D66" s="21" t="n">
        <f aca="false">SUM(E66:I66)</f>
        <v>0</v>
      </c>
      <c r="E66" s="21" t="n">
        <v>0</v>
      </c>
      <c r="F66" s="21" t="n">
        <v>0</v>
      </c>
      <c r="G66" s="21" t="n">
        <v>0</v>
      </c>
      <c r="H66" s="21" t="n">
        <v>0</v>
      </c>
      <c r="I66" s="21" t="n">
        <v>0</v>
      </c>
      <c r="J66" s="117" t="n">
        <v>0</v>
      </c>
      <c r="K66" s="117" t="n">
        <v>0</v>
      </c>
      <c r="L66" s="21" t="n">
        <v>384</v>
      </c>
      <c r="M66" s="21" t="n">
        <v>960092</v>
      </c>
      <c r="N66" s="117" t="n">
        <v>0</v>
      </c>
      <c r="O66" s="117" t="n">
        <v>0</v>
      </c>
      <c r="P66" s="21" t="n">
        <v>0</v>
      </c>
      <c r="Q66" s="21" t="n">
        <v>0</v>
      </c>
      <c r="R66" s="21" t="n">
        <v>0</v>
      </c>
      <c r="S66" s="21" t="n">
        <v>0</v>
      </c>
      <c r="T66" s="21" t="n">
        <v>0</v>
      </c>
      <c r="U66" s="21" t="n">
        <v>0</v>
      </c>
      <c r="V66" s="21" t="n">
        <v>0</v>
      </c>
      <c r="W66" s="116"/>
      <c r="X66" s="116"/>
    </row>
    <row r="67" s="1" customFormat="true" ht="14.35" hidden="false" customHeight="false" outlineLevel="0" collapsed="false">
      <c r="A67" s="38" t="s">
        <v>148</v>
      </c>
      <c r="B67" s="37" t="s">
        <v>149</v>
      </c>
      <c r="C67" s="21" t="n">
        <f aca="false">D67+M67+Q67</f>
        <v>1948068</v>
      </c>
      <c r="D67" s="21" t="n">
        <f aca="false">SUM(E67:I67)</f>
        <v>0</v>
      </c>
      <c r="E67" s="21" t="n">
        <v>0</v>
      </c>
      <c r="F67" s="21" t="n">
        <v>0</v>
      </c>
      <c r="G67" s="21" t="n">
        <v>0</v>
      </c>
      <c r="H67" s="21" t="n">
        <v>0</v>
      </c>
      <c r="I67" s="21" t="n">
        <v>0</v>
      </c>
      <c r="J67" s="117" t="n">
        <v>0</v>
      </c>
      <c r="K67" s="117" t="n">
        <v>0</v>
      </c>
      <c r="L67" s="21" t="n">
        <v>567</v>
      </c>
      <c r="M67" s="21" t="n">
        <v>1948068</v>
      </c>
      <c r="N67" s="117" t="n">
        <v>0</v>
      </c>
      <c r="O67" s="117" t="n">
        <v>0</v>
      </c>
      <c r="P67" s="21" t="n">
        <v>0</v>
      </c>
      <c r="Q67" s="21" t="n">
        <v>0</v>
      </c>
      <c r="R67" s="21" t="n">
        <v>0</v>
      </c>
      <c r="S67" s="21" t="n">
        <v>0</v>
      </c>
      <c r="T67" s="21" t="n">
        <v>0</v>
      </c>
      <c r="U67" s="21" t="n">
        <v>0</v>
      </c>
      <c r="V67" s="21" t="n">
        <v>0</v>
      </c>
      <c r="W67" s="116"/>
      <c r="X67" s="116"/>
    </row>
    <row r="68" s="1" customFormat="true" ht="14.35" hidden="false" customHeight="false" outlineLevel="0" collapsed="false">
      <c r="A68" s="38" t="s">
        <v>150</v>
      </c>
      <c r="B68" s="37" t="s">
        <v>151</v>
      </c>
      <c r="C68" s="21" t="n">
        <f aca="false">D68+M68+Q68</f>
        <v>550016</v>
      </c>
      <c r="D68" s="21" t="n">
        <f aca="false">SUM(E68:I68)</f>
        <v>0</v>
      </c>
      <c r="E68" s="21" t="n">
        <v>0</v>
      </c>
      <c r="F68" s="21" t="n">
        <v>0</v>
      </c>
      <c r="G68" s="21" t="n">
        <v>0</v>
      </c>
      <c r="H68" s="21" t="n">
        <v>0</v>
      </c>
      <c r="I68" s="21" t="n">
        <v>0</v>
      </c>
      <c r="J68" s="117" t="n">
        <v>0</v>
      </c>
      <c r="K68" s="117" t="n">
        <v>0</v>
      </c>
      <c r="L68" s="21" t="n">
        <v>345</v>
      </c>
      <c r="M68" s="21" t="n">
        <v>550016</v>
      </c>
      <c r="N68" s="117" t="n">
        <v>0</v>
      </c>
      <c r="O68" s="117" t="n">
        <v>0</v>
      </c>
      <c r="P68" s="21" t="n">
        <v>0</v>
      </c>
      <c r="Q68" s="21" t="n">
        <v>0</v>
      </c>
      <c r="R68" s="21" t="n">
        <v>0</v>
      </c>
      <c r="S68" s="21" t="n">
        <v>0</v>
      </c>
      <c r="T68" s="21" t="n">
        <v>0</v>
      </c>
      <c r="U68" s="21" t="n">
        <v>0</v>
      </c>
      <c r="V68" s="21" t="n">
        <v>0</v>
      </c>
      <c r="W68" s="116"/>
      <c r="X68" s="116"/>
    </row>
    <row r="69" customFormat="false" ht="14.35" hidden="false" customHeight="false" outlineLevel="0" collapsed="false">
      <c r="A69" s="36" t="s">
        <v>152</v>
      </c>
      <c r="B69" s="54" t="s">
        <v>153</v>
      </c>
      <c r="C69" s="49" t="n">
        <f aca="false">SUM(C70:C98)</f>
        <v>125768739.51</v>
      </c>
      <c r="D69" s="49" t="n">
        <f aca="false">SUM(D70:D98)</f>
        <v>67151970.51</v>
      </c>
      <c r="E69" s="49" t="n">
        <f aca="false">SUM(E70:E98)</f>
        <v>20492052.27</v>
      </c>
      <c r="F69" s="49" t="n">
        <f aca="false">SUM(F70:F98)</f>
        <v>6737249.56</v>
      </c>
      <c r="G69" s="49" t="n">
        <f aca="false">SUM(G70:G98)</f>
        <v>8892293.48</v>
      </c>
      <c r="H69" s="49" t="n">
        <f aca="false">SUM(H70:H98)</f>
        <v>1045343.97</v>
      </c>
      <c r="I69" s="49" t="n">
        <f aca="false">SUM(I70:I98)</f>
        <v>29985031.23</v>
      </c>
      <c r="J69" s="49" t="n">
        <f aca="false">SUM(J70:J98)</f>
        <v>0</v>
      </c>
      <c r="K69" s="49" t="n">
        <f aca="false">SUM(K70:K98)</f>
        <v>0</v>
      </c>
      <c r="L69" s="49" t="n">
        <f aca="false">SUM(L70:L98)</f>
        <v>25561.47</v>
      </c>
      <c r="M69" s="49" t="n">
        <f aca="false">SUM(M70:M98)</f>
        <v>35824085</v>
      </c>
      <c r="N69" s="49" t="n">
        <f aca="false">SUM(N70:N98)</f>
        <v>0</v>
      </c>
      <c r="O69" s="49" t="n">
        <f aca="false">SUM(O70:O98)</f>
        <v>0</v>
      </c>
      <c r="P69" s="49" t="n">
        <f aca="false">SUM(P70:P98)</f>
        <v>6740.67</v>
      </c>
      <c r="Q69" s="49" t="n">
        <f aca="false">SUM(Q70:Q98)</f>
        <v>22792684</v>
      </c>
      <c r="R69" s="49" t="n">
        <f aca="false">SUM(R70:R98)</f>
        <v>0</v>
      </c>
      <c r="S69" s="49" t="n">
        <f aca="false">SUM(S70:S98)</f>
        <v>0</v>
      </c>
      <c r="T69" s="49" t="n">
        <f aca="false">SUM(T70:T98)</f>
        <v>0</v>
      </c>
      <c r="U69" s="49" t="n">
        <f aca="false">SUM(U70:U98)</f>
        <v>0</v>
      </c>
      <c r="V69" s="49" t="n">
        <f aca="false">SUM(V70:V98)</f>
        <v>0</v>
      </c>
      <c r="W69" s="116"/>
      <c r="X69" s="116"/>
    </row>
    <row r="70" s="1" customFormat="true" ht="14.35" hidden="false" customHeight="false" outlineLevel="0" collapsed="false">
      <c r="A70" s="38" t="s">
        <v>265</v>
      </c>
      <c r="B70" s="37" t="s">
        <v>155</v>
      </c>
      <c r="C70" s="21" t="n">
        <f aca="false">D70+M70+Q70</f>
        <v>1953865</v>
      </c>
      <c r="D70" s="21" t="n">
        <f aca="false">SUM(E70:I70)</f>
        <v>1953865</v>
      </c>
      <c r="E70" s="21" t="n">
        <v>1210692</v>
      </c>
      <c r="F70" s="21" t="n">
        <v>656813</v>
      </c>
      <c r="G70" s="21" t="n">
        <v>0</v>
      </c>
      <c r="H70" s="21" t="n">
        <v>86360</v>
      </c>
      <c r="I70" s="21" t="n">
        <v>0</v>
      </c>
      <c r="J70" s="117" t="n">
        <v>0</v>
      </c>
      <c r="K70" s="117" t="n">
        <v>0</v>
      </c>
      <c r="L70" s="21" t="n">
        <v>0</v>
      </c>
      <c r="M70" s="21" t="n">
        <v>0</v>
      </c>
      <c r="N70" s="117" t="n">
        <v>0</v>
      </c>
      <c r="O70" s="117" t="n">
        <v>0</v>
      </c>
      <c r="P70" s="21" t="n">
        <v>0</v>
      </c>
      <c r="Q70" s="21" t="n">
        <v>0</v>
      </c>
      <c r="R70" s="21" t="n">
        <v>0</v>
      </c>
      <c r="S70" s="21" t="n">
        <v>0</v>
      </c>
      <c r="T70" s="21" t="n">
        <v>0</v>
      </c>
      <c r="U70" s="21" t="n">
        <v>0</v>
      </c>
      <c r="V70" s="21" t="n">
        <v>0</v>
      </c>
      <c r="W70" s="116"/>
      <c r="X70" s="116"/>
    </row>
    <row r="71" s="1" customFormat="true" ht="14.35" hidden="false" customHeight="false" outlineLevel="0" collapsed="false">
      <c r="A71" s="38" t="s">
        <v>398</v>
      </c>
      <c r="B71" s="37" t="s">
        <v>158</v>
      </c>
      <c r="C71" s="21" t="n">
        <f aca="false">D71+M71+Q71</f>
        <v>5584151</v>
      </c>
      <c r="D71" s="21" t="n">
        <f aca="false">SUM(E71:I71)</f>
        <v>506376</v>
      </c>
      <c r="E71" s="21" t="n">
        <v>0</v>
      </c>
      <c r="F71" s="21" t="n">
        <v>0</v>
      </c>
      <c r="G71" s="21" t="n">
        <v>0</v>
      </c>
      <c r="H71" s="21" t="n">
        <v>0</v>
      </c>
      <c r="I71" s="21" t="n">
        <v>506376</v>
      </c>
      <c r="J71" s="117" t="n">
        <v>0</v>
      </c>
      <c r="K71" s="117" t="n">
        <v>0</v>
      </c>
      <c r="L71" s="21" t="n">
        <v>533.8</v>
      </c>
      <c r="M71" s="21" t="n">
        <v>1493336</v>
      </c>
      <c r="N71" s="117" t="n">
        <v>0</v>
      </c>
      <c r="O71" s="117" t="n">
        <v>0</v>
      </c>
      <c r="P71" s="21" t="n">
        <v>1118</v>
      </c>
      <c r="Q71" s="21" t="n">
        <v>3584439</v>
      </c>
      <c r="R71" s="21" t="n">
        <v>0</v>
      </c>
      <c r="S71" s="21" t="n">
        <v>0</v>
      </c>
      <c r="T71" s="21" t="n">
        <v>0</v>
      </c>
      <c r="U71" s="21" t="n">
        <v>0</v>
      </c>
      <c r="V71" s="21" t="n">
        <v>0</v>
      </c>
      <c r="W71" s="116"/>
      <c r="X71" s="116"/>
    </row>
    <row r="72" s="1" customFormat="true" ht="14.35" hidden="false" customHeight="false" outlineLevel="0" collapsed="false">
      <c r="A72" s="38" t="s">
        <v>729</v>
      </c>
      <c r="B72" s="37" t="s">
        <v>160</v>
      </c>
      <c r="C72" s="21" t="n">
        <f aca="false">D72+M72+Q72</f>
        <v>634069</v>
      </c>
      <c r="D72" s="21" t="n">
        <f aca="false">SUM(E72:I72)</f>
        <v>634069</v>
      </c>
      <c r="E72" s="21" t="n">
        <v>0</v>
      </c>
      <c r="F72" s="21" t="n">
        <v>0</v>
      </c>
      <c r="G72" s="21" t="n">
        <v>0</v>
      </c>
      <c r="H72" s="21" t="n">
        <v>0</v>
      </c>
      <c r="I72" s="21" t="n">
        <v>634069</v>
      </c>
      <c r="J72" s="117" t="n">
        <v>0</v>
      </c>
      <c r="K72" s="117" t="n">
        <v>0</v>
      </c>
      <c r="L72" s="21" t="n">
        <v>0</v>
      </c>
      <c r="M72" s="21" t="n">
        <v>0</v>
      </c>
      <c r="N72" s="117" t="n">
        <v>0</v>
      </c>
      <c r="O72" s="117" t="n">
        <v>0</v>
      </c>
      <c r="P72" s="21" t="n">
        <v>0</v>
      </c>
      <c r="Q72" s="21" t="n">
        <v>0</v>
      </c>
      <c r="R72" s="21" t="n">
        <v>0</v>
      </c>
      <c r="S72" s="21" t="n">
        <v>0</v>
      </c>
      <c r="T72" s="21" t="n">
        <v>0</v>
      </c>
      <c r="U72" s="21" t="n">
        <v>0</v>
      </c>
      <c r="V72" s="21" t="n">
        <v>0</v>
      </c>
      <c r="W72" s="116"/>
      <c r="X72" s="116"/>
    </row>
    <row r="73" s="1" customFormat="true" ht="14.35" hidden="false" customHeight="false" outlineLevel="0" collapsed="false">
      <c r="A73" s="38" t="s">
        <v>731</v>
      </c>
      <c r="B73" s="37" t="s">
        <v>163</v>
      </c>
      <c r="C73" s="21" t="n">
        <f aca="false">D73+M73+Q73</f>
        <v>4113632</v>
      </c>
      <c r="D73" s="21" t="n">
        <f aca="false">SUM(E73:I73)</f>
        <v>1541474</v>
      </c>
      <c r="E73" s="21" t="n">
        <v>0</v>
      </c>
      <c r="F73" s="21" t="n">
        <v>0</v>
      </c>
      <c r="G73" s="21" t="n">
        <v>0</v>
      </c>
      <c r="H73" s="21" t="n">
        <v>0</v>
      </c>
      <c r="I73" s="21" t="n">
        <v>1541474</v>
      </c>
      <c r="J73" s="117" t="n">
        <v>0</v>
      </c>
      <c r="K73" s="117" t="n">
        <v>0</v>
      </c>
      <c r="L73" s="21" t="n">
        <v>1099.2</v>
      </c>
      <c r="M73" s="21" t="n">
        <v>2572158</v>
      </c>
      <c r="N73" s="117" t="n">
        <v>0</v>
      </c>
      <c r="O73" s="117" t="n">
        <v>0</v>
      </c>
      <c r="P73" s="21" t="n">
        <v>0</v>
      </c>
      <c r="Q73" s="21" t="n">
        <v>0</v>
      </c>
      <c r="R73" s="21" t="n">
        <v>0</v>
      </c>
      <c r="S73" s="21" t="n">
        <v>0</v>
      </c>
      <c r="T73" s="21" t="n">
        <v>0</v>
      </c>
      <c r="U73" s="21" t="n">
        <v>0</v>
      </c>
      <c r="V73" s="21" t="n">
        <v>0</v>
      </c>
      <c r="W73" s="116"/>
      <c r="X73" s="116"/>
    </row>
    <row r="74" s="1" customFormat="true" ht="14.35" hidden="false" customHeight="false" outlineLevel="0" collapsed="false">
      <c r="A74" s="38" t="s">
        <v>1365</v>
      </c>
      <c r="B74" s="37" t="s">
        <v>165</v>
      </c>
      <c r="C74" s="21" t="n">
        <f aca="false">D74+M74+Q74</f>
        <v>4810527.62</v>
      </c>
      <c r="D74" s="21" t="n">
        <f aca="false">SUM(E74:I74)</f>
        <v>2613620.62</v>
      </c>
      <c r="E74" s="21" t="n">
        <v>0</v>
      </c>
      <c r="F74" s="21" t="n">
        <v>0</v>
      </c>
      <c r="G74" s="21" t="n">
        <v>0</v>
      </c>
      <c r="H74" s="21" t="n">
        <v>0</v>
      </c>
      <c r="I74" s="21" t="n">
        <v>2613620.62</v>
      </c>
      <c r="J74" s="117" t="n">
        <v>0</v>
      </c>
      <c r="K74" s="117" t="n">
        <v>0</v>
      </c>
      <c r="L74" s="21" t="n">
        <v>2380.6</v>
      </c>
      <c r="M74" s="21" t="n">
        <v>2196907</v>
      </c>
      <c r="N74" s="117" t="n">
        <v>0</v>
      </c>
      <c r="O74" s="117" t="n">
        <v>0</v>
      </c>
      <c r="P74" s="21" t="n">
        <v>0</v>
      </c>
      <c r="Q74" s="21" t="n">
        <v>0</v>
      </c>
      <c r="R74" s="21" t="n">
        <v>0</v>
      </c>
      <c r="S74" s="21" t="n">
        <v>0</v>
      </c>
      <c r="T74" s="21" t="n">
        <v>0</v>
      </c>
      <c r="U74" s="21" t="n">
        <v>0</v>
      </c>
      <c r="V74" s="21" t="n">
        <v>0</v>
      </c>
      <c r="W74" s="116"/>
      <c r="X74" s="116"/>
    </row>
    <row r="75" s="1" customFormat="true" ht="14.35" hidden="false" customHeight="false" outlineLevel="0" collapsed="false">
      <c r="A75" s="38" t="s">
        <v>1366</v>
      </c>
      <c r="B75" s="37" t="s">
        <v>167</v>
      </c>
      <c r="C75" s="21" t="n">
        <f aca="false">D75+M75+Q75</f>
        <v>4821172</v>
      </c>
      <c r="D75" s="21" t="n">
        <f aca="false">SUM(E75:I75)</f>
        <v>3420868</v>
      </c>
      <c r="E75" s="21" t="n">
        <v>1009438</v>
      </c>
      <c r="F75" s="21" t="n">
        <v>184940</v>
      </c>
      <c r="G75" s="21" t="n">
        <v>563346</v>
      </c>
      <c r="H75" s="21" t="n">
        <v>0</v>
      </c>
      <c r="I75" s="21" t="n">
        <v>1663144</v>
      </c>
      <c r="J75" s="117" t="n">
        <v>0</v>
      </c>
      <c r="K75" s="117" t="n">
        <v>0</v>
      </c>
      <c r="L75" s="21" t="n">
        <v>840</v>
      </c>
      <c r="M75" s="21" t="n">
        <v>1400304</v>
      </c>
      <c r="N75" s="117" t="n">
        <v>0</v>
      </c>
      <c r="O75" s="117" t="n">
        <v>0</v>
      </c>
      <c r="P75" s="21" t="n">
        <v>0</v>
      </c>
      <c r="Q75" s="21" t="n">
        <v>0</v>
      </c>
      <c r="R75" s="21" t="n">
        <v>0</v>
      </c>
      <c r="S75" s="21" t="n">
        <v>0</v>
      </c>
      <c r="T75" s="21" t="n">
        <v>0</v>
      </c>
      <c r="U75" s="21" t="n">
        <v>0</v>
      </c>
      <c r="V75" s="21" t="n">
        <v>0</v>
      </c>
      <c r="W75" s="116"/>
      <c r="X75" s="116"/>
    </row>
    <row r="76" s="1" customFormat="true" ht="14.35" hidden="false" customHeight="false" outlineLevel="0" collapsed="false">
      <c r="A76" s="38" t="s">
        <v>1367</v>
      </c>
      <c r="B76" s="37" t="s">
        <v>169</v>
      </c>
      <c r="C76" s="21" t="n">
        <f aca="false">D76+M76+Q76</f>
        <v>1742262</v>
      </c>
      <c r="D76" s="21" t="n">
        <f aca="false">SUM(E76:I76)</f>
        <v>1742262</v>
      </c>
      <c r="E76" s="21" t="n">
        <v>0</v>
      </c>
      <c r="F76" s="21" t="n">
        <v>0</v>
      </c>
      <c r="G76" s="21" t="n">
        <v>0</v>
      </c>
      <c r="H76" s="21" t="n">
        <v>0</v>
      </c>
      <c r="I76" s="21" t="n">
        <v>1742262</v>
      </c>
      <c r="J76" s="117" t="n">
        <v>0</v>
      </c>
      <c r="K76" s="117" t="n">
        <v>0</v>
      </c>
      <c r="L76" s="21" t="n">
        <v>0</v>
      </c>
      <c r="M76" s="21" t="n">
        <v>0</v>
      </c>
      <c r="N76" s="117" t="n">
        <v>0</v>
      </c>
      <c r="O76" s="117" t="n">
        <v>0</v>
      </c>
      <c r="P76" s="21" t="n">
        <v>0</v>
      </c>
      <c r="Q76" s="21" t="n">
        <v>0</v>
      </c>
      <c r="R76" s="21" t="n">
        <v>0</v>
      </c>
      <c r="S76" s="21" t="n">
        <v>0</v>
      </c>
      <c r="T76" s="21" t="n">
        <v>0</v>
      </c>
      <c r="U76" s="21" t="n">
        <v>0</v>
      </c>
      <c r="V76" s="21" t="n">
        <v>0</v>
      </c>
      <c r="W76" s="116"/>
      <c r="X76" s="116"/>
    </row>
    <row r="77" s="1" customFormat="true" ht="14.35" hidden="false" customHeight="false" outlineLevel="0" collapsed="false">
      <c r="A77" s="38" t="s">
        <v>1368</v>
      </c>
      <c r="B77" s="37" t="s">
        <v>171</v>
      </c>
      <c r="C77" s="21" t="n">
        <f aca="false">D77+M77+Q77</f>
        <v>11516225</v>
      </c>
      <c r="D77" s="21" t="n">
        <f aca="false">SUM(E77:I77)</f>
        <v>8146299</v>
      </c>
      <c r="E77" s="21" t="n">
        <v>3510517</v>
      </c>
      <c r="F77" s="21" t="n">
        <v>143274</v>
      </c>
      <c r="G77" s="21" t="n">
        <v>2486174</v>
      </c>
      <c r="H77" s="21" t="n">
        <v>0</v>
      </c>
      <c r="I77" s="21" t="n">
        <v>2006334</v>
      </c>
      <c r="J77" s="117" t="n">
        <v>0</v>
      </c>
      <c r="K77" s="117" t="n">
        <v>0</v>
      </c>
      <c r="L77" s="21" t="n">
        <v>2710</v>
      </c>
      <c r="M77" s="21" t="n">
        <v>3369926</v>
      </c>
      <c r="N77" s="117" t="n">
        <v>0</v>
      </c>
      <c r="O77" s="117" t="n">
        <v>0</v>
      </c>
      <c r="P77" s="21" t="n">
        <v>0</v>
      </c>
      <c r="Q77" s="21" t="n">
        <v>0</v>
      </c>
      <c r="R77" s="21" t="n">
        <v>0</v>
      </c>
      <c r="S77" s="21" t="n">
        <v>0</v>
      </c>
      <c r="T77" s="21" t="n">
        <v>0</v>
      </c>
      <c r="U77" s="21" t="n">
        <v>0</v>
      </c>
      <c r="V77" s="21" t="n">
        <v>0</v>
      </c>
      <c r="W77" s="116"/>
      <c r="X77" s="116"/>
    </row>
    <row r="78" s="1" customFormat="true" ht="14.35" hidden="false" customHeight="false" outlineLevel="0" collapsed="false">
      <c r="A78" s="38" t="s">
        <v>1369</v>
      </c>
      <c r="B78" s="37" t="s">
        <v>173</v>
      </c>
      <c r="C78" s="21" t="n">
        <f aca="false">D78+M78+Q78</f>
        <v>4712126</v>
      </c>
      <c r="D78" s="21" t="n">
        <f aca="false">SUM(E78:I78)</f>
        <v>2201211</v>
      </c>
      <c r="E78" s="21" t="n">
        <v>0</v>
      </c>
      <c r="F78" s="21" t="n">
        <v>0</v>
      </c>
      <c r="G78" s="21" t="n">
        <v>0</v>
      </c>
      <c r="H78" s="21" t="n">
        <v>0</v>
      </c>
      <c r="I78" s="21" t="n">
        <v>2201211</v>
      </c>
      <c r="J78" s="117" t="n">
        <v>0</v>
      </c>
      <c r="K78" s="117" t="n">
        <v>0</v>
      </c>
      <c r="L78" s="21" t="n">
        <v>1122</v>
      </c>
      <c r="M78" s="21" t="n">
        <v>2510915</v>
      </c>
      <c r="N78" s="117" t="n">
        <v>0</v>
      </c>
      <c r="O78" s="117" t="n">
        <v>0</v>
      </c>
      <c r="P78" s="21" t="n">
        <v>0</v>
      </c>
      <c r="Q78" s="21" t="n">
        <v>0</v>
      </c>
      <c r="R78" s="21" t="n">
        <v>0</v>
      </c>
      <c r="S78" s="21" t="n">
        <v>0</v>
      </c>
      <c r="T78" s="21" t="n">
        <v>0</v>
      </c>
      <c r="U78" s="21" t="n">
        <v>0</v>
      </c>
      <c r="V78" s="21" t="n">
        <v>0</v>
      </c>
      <c r="W78" s="116"/>
      <c r="X78" s="116"/>
    </row>
    <row r="79" s="1" customFormat="true" ht="14.35" hidden="false" customHeight="false" outlineLevel="0" collapsed="false">
      <c r="A79" s="38" t="s">
        <v>1370</v>
      </c>
      <c r="B79" s="37" t="s">
        <v>175</v>
      </c>
      <c r="C79" s="21" t="n">
        <f aca="false">D79+M79+Q79</f>
        <v>4411002</v>
      </c>
      <c r="D79" s="21" t="n">
        <f aca="false">SUM(E79:I79)</f>
        <v>3399165</v>
      </c>
      <c r="E79" s="21" t="n">
        <v>1114760</v>
      </c>
      <c r="F79" s="21" t="n">
        <v>241034</v>
      </c>
      <c r="G79" s="21" t="n">
        <v>412624</v>
      </c>
      <c r="H79" s="21" t="n">
        <v>0</v>
      </c>
      <c r="I79" s="21" t="n">
        <v>1630747</v>
      </c>
      <c r="J79" s="117" t="n">
        <v>0</v>
      </c>
      <c r="K79" s="117" t="n">
        <v>0</v>
      </c>
      <c r="L79" s="21" t="n">
        <v>1077</v>
      </c>
      <c r="M79" s="21" t="n">
        <v>1011837</v>
      </c>
      <c r="N79" s="117" t="n">
        <v>0</v>
      </c>
      <c r="O79" s="117" t="n">
        <v>0</v>
      </c>
      <c r="P79" s="21" t="n">
        <v>0</v>
      </c>
      <c r="Q79" s="21" t="n">
        <v>0</v>
      </c>
      <c r="R79" s="21" t="n">
        <v>0</v>
      </c>
      <c r="S79" s="21" t="n">
        <v>0</v>
      </c>
      <c r="T79" s="21" t="n">
        <v>0</v>
      </c>
      <c r="U79" s="21" t="n">
        <v>0</v>
      </c>
      <c r="V79" s="21" t="n">
        <v>0</v>
      </c>
      <c r="W79" s="116"/>
      <c r="X79" s="116"/>
    </row>
    <row r="80" s="1" customFormat="true" ht="14.35" hidden="false" customHeight="false" outlineLevel="0" collapsed="false">
      <c r="A80" s="38" t="s">
        <v>1371</v>
      </c>
      <c r="B80" s="37" t="s">
        <v>177</v>
      </c>
      <c r="C80" s="21" t="n">
        <f aca="false">D80+M80+Q80</f>
        <v>3578610</v>
      </c>
      <c r="D80" s="21" t="n">
        <f aca="false">SUM(E80:I80)</f>
        <v>2124078</v>
      </c>
      <c r="E80" s="21" t="n">
        <v>0</v>
      </c>
      <c r="F80" s="21" t="n">
        <v>517532</v>
      </c>
      <c r="G80" s="21" t="n">
        <v>0</v>
      </c>
      <c r="H80" s="21" t="n">
        <v>0</v>
      </c>
      <c r="I80" s="21" t="n">
        <v>1606546</v>
      </c>
      <c r="J80" s="117" t="n">
        <v>0</v>
      </c>
      <c r="K80" s="117" t="n">
        <v>0</v>
      </c>
      <c r="L80" s="21" t="n">
        <v>1088</v>
      </c>
      <c r="M80" s="21" t="n">
        <v>1454532</v>
      </c>
      <c r="N80" s="117" t="n">
        <v>0</v>
      </c>
      <c r="O80" s="117" t="n">
        <v>0</v>
      </c>
      <c r="P80" s="21" t="n">
        <v>0</v>
      </c>
      <c r="Q80" s="21" t="n">
        <v>0</v>
      </c>
      <c r="R80" s="21" t="n">
        <v>0</v>
      </c>
      <c r="S80" s="21" t="n">
        <v>0</v>
      </c>
      <c r="T80" s="21" t="n">
        <v>0</v>
      </c>
      <c r="U80" s="21" t="n">
        <v>0</v>
      </c>
      <c r="V80" s="21" t="n">
        <v>0</v>
      </c>
      <c r="W80" s="116"/>
      <c r="X80" s="116"/>
    </row>
    <row r="81" s="1" customFormat="true" ht="14.35" hidden="false" customHeight="false" outlineLevel="0" collapsed="false">
      <c r="A81" s="38" t="s">
        <v>1372</v>
      </c>
      <c r="B81" s="37" t="s">
        <v>179</v>
      </c>
      <c r="C81" s="21" t="n">
        <f aca="false">D81+M81+Q81</f>
        <v>3342876</v>
      </c>
      <c r="D81" s="21" t="n">
        <f aca="false">SUM(E81:I81)</f>
        <v>2032446</v>
      </c>
      <c r="E81" s="21" t="n">
        <v>1021622</v>
      </c>
      <c r="F81" s="21" t="n">
        <v>343746</v>
      </c>
      <c r="G81" s="21" t="n">
        <v>399285</v>
      </c>
      <c r="H81" s="21" t="n">
        <v>267793</v>
      </c>
      <c r="I81" s="21" t="n">
        <v>0</v>
      </c>
      <c r="J81" s="117" t="n">
        <v>0</v>
      </c>
      <c r="K81" s="117" t="n">
        <v>0</v>
      </c>
      <c r="L81" s="21" t="n">
        <v>572.14</v>
      </c>
      <c r="M81" s="21" t="n">
        <v>1310430</v>
      </c>
      <c r="N81" s="117" t="n">
        <v>0</v>
      </c>
      <c r="O81" s="117" t="n">
        <v>0</v>
      </c>
      <c r="P81" s="21" t="n">
        <v>0</v>
      </c>
      <c r="Q81" s="21" t="n">
        <v>0</v>
      </c>
      <c r="R81" s="21" t="n">
        <v>0</v>
      </c>
      <c r="S81" s="21" t="n">
        <v>0</v>
      </c>
      <c r="T81" s="21" t="n">
        <v>0</v>
      </c>
      <c r="U81" s="21" t="n">
        <v>0</v>
      </c>
      <c r="V81" s="21" t="n">
        <v>0</v>
      </c>
      <c r="W81" s="116"/>
      <c r="X81" s="116"/>
    </row>
    <row r="82" s="1" customFormat="true" ht="14.35" hidden="false" customHeight="false" outlineLevel="0" collapsed="false">
      <c r="A82" s="38" t="s">
        <v>1373</v>
      </c>
      <c r="B82" s="37" t="s">
        <v>181</v>
      </c>
      <c r="C82" s="21" t="n">
        <f aca="false">D82+M82+Q82</f>
        <v>1246171.76</v>
      </c>
      <c r="D82" s="21" t="n">
        <f aca="false">SUM(E82:I82)</f>
        <v>1246171.76</v>
      </c>
      <c r="E82" s="21" t="n">
        <v>763586.69</v>
      </c>
      <c r="F82" s="21" t="n">
        <v>181180.45</v>
      </c>
      <c r="G82" s="21" t="n">
        <v>202049.98</v>
      </c>
      <c r="H82" s="21" t="n">
        <v>99354.64</v>
      </c>
      <c r="I82" s="21" t="n">
        <v>0</v>
      </c>
      <c r="J82" s="117" t="n">
        <v>0</v>
      </c>
      <c r="K82" s="117" t="n">
        <v>0</v>
      </c>
      <c r="L82" s="21" t="n">
        <v>0</v>
      </c>
      <c r="M82" s="21" t="n">
        <v>0</v>
      </c>
      <c r="N82" s="117" t="n">
        <v>0</v>
      </c>
      <c r="O82" s="117" t="n">
        <v>0</v>
      </c>
      <c r="P82" s="21" t="n">
        <v>0</v>
      </c>
      <c r="Q82" s="21" t="n">
        <v>0</v>
      </c>
      <c r="R82" s="21" t="n">
        <v>0</v>
      </c>
      <c r="S82" s="21" t="n">
        <v>0</v>
      </c>
      <c r="T82" s="21" t="n">
        <v>0</v>
      </c>
      <c r="U82" s="21" t="n">
        <v>0</v>
      </c>
      <c r="V82" s="21" t="n">
        <v>0</v>
      </c>
      <c r="W82" s="116"/>
      <c r="X82" s="116"/>
    </row>
    <row r="83" s="1" customFormat="true" ht="14.35" hidden="false" customHeight="false" outlineLevel="0" collapsed="false">
      <c r="A83" s="38" t="s">
        <v>1374</v>
      </c>
      <c r="B83" s="37" t="s">
        <v>183</v>
      </c>
      <c r="C83" s="21" t="n">
        <f aca="false">D83+M83+Q83</f>
        <v>1888409</v>
      </c>
      <c r="D83" s="21" t="n">
        <f aca="false">SUM(E83:I83)</f>
        <v>552988</v>
      </c>
      <c r="E83" s="21" t="n">
        <v>0</v>
      </c>
      <c r="F83" s="21" t="n">
        <v>552988</v>
      </c>
      <c r="G83" s="21" t="n">
        <v>0</v>
      </c>
      <c r="H83" s="21" t="n">
        <v>0</v>
      </c>
      <c r="I83" s="21" t="n">
        <v>0</v>
      </c>
      <c r="J83" s="117" t="n">
        <v>0</v>
      </c>
      <c r="K83" s="117" t="n">
        <v>0</v>
      </c>
      <c r="L83" s="21" t="n">
        <v>1572</v>
      </c>
      <c r="M83" s="21" t="n">
        <v>1335421</v>
      </c>
      <c r="N83" s="117" t="n">
        <v>0</v>
      </c>
      <c r="O83" s="117" t="n">
        <v>0</v>
      </c>
      <c r="P83" s="21" t="n">
        <v>0</v>
      </c>
      <c r="Q83" s="21" t="n">
        <v>0</v>
      </c>
      <c r="R83" s="21" t="n">
        <v>0</v>
      </c>
      <c r="S83" s="21" t="n">
        <v>0</v>
      </c>
      <c r="T83" s="21" t="n">
        <v>0</v>
      </c>
      <c r="U83" s="21" t="n">
        <v>0</v>
      </c>
      <c r="V83" s="21" t="n">
        <v>0</v>
      </c>
      <c r="W83" s="116"/>
      <c r="X83" s="116"/>
    </row>
    <row r="84" s="1" customFormat="true" ht="14.35" hidden="false" customHeight="false" outlineLevel="0" collapsed="false">
      <c r="A84" s="38" t="s">
        <v>1375</v>
      </c>
      <c r="B84" s="37" t="s">
        <v>185</v>
      </c>
      <c r="C84" s="21" t="n">
        <f aca="false">D84+M84+Q84</f>
        <v>2940024</v>
      </c>
      <c r="D84" s="21" t="n">
        <f aca="false">SUM(E84:I84)</f>
        <v>1874597</v>
      </c>
      <c r="E84" s="21" t="n">
        <v>1874597</v>
      </c>
      <c r="F84" s="21" t="n">
        <v>0</v>
      </c>
      <c r="G84" s="21" t="n">
        <v>0</v>
      </c>
      <c r="H84" s="21" t="n">
        <v>0</v>
      </c>
      <c r="I84" s="21" t="n">
        <v>0</v>
      </c>
      <c r="J84" s="117" t="n">
        <v>0</v>
      </c>
      <c r="K84" s="117" t="n">
        <v>0</v>
      </c>
      <c r="L84" s="21" t="n">
        <v>1391</v>
      </c>
      <c r="M84" s="21" t="n">
        <v>1065427</v>
      </c>
      <c r="N84" s="117" t="n">
        <v>0</v>
      </c>
      <c r="O84" s="117" t="n">
        <v>0</v>
      </c>
      <c r="P84" s="21" t="n">
        <v>0</v>
      </c>
      <c r="Q84" s="21" t="n">
        <v>0</v>
      </c>
      <c r="R84" s="21" t="n">
        <v>0</v>
      </c>
      <c r="S84" s="21" t="n">
        <v>0</v>
      </c>
      <c r="T84" s="21" t="n">
        <v>0</v>
      </c>
      <c r="U84" s="21" t="n">
        <v>0</v>
      </c>
      <c r="V84" s="21" t="n">
        <v>0</v>
      </c>
      <c r="W84" s="116"/>
      <c r="X84" s="116"/>
    </row>
    <row r="85" s="1" customFormat="true" ht="14.35" hidden="false" customHeight="false" outlineLevel="0" collapsed="false">
      <c r="A85" s="38" t="s">
        <v>1376</v>
      </c>
      <c r="B85" s="37" t="s">
        <v>187</v>
      </c>
      <c r="C85" s="21" t="n">
        <f aca="false">D85+M85+Q85</f>
        <v>4395387</v>
      </c>
      <c r="D85" s="21" t="n">
        <f aca="false">SUM(E85:I85)</f>
        <v>3155025</v>
      </c>
      <c r="E85" s="21" t="n">
        <v>1125610</v>
      </c>
      <c r="F85" s="21" t="n">
        <v>132603</v>
      </c>
      <c r="G85" s="21" t="n">
        <v>155892</v>
      </c>
      <c r="H85" s="21" t="n">
        <v>0</v>
      </c>
      <c r="I85" s="21" t="n">
        <v>1740920</v>
      </c>
      <c r="J85" s="117" t="n">
        <v>0</v>
      </c>
      <c r="K85" s="117" t="n">
        <v>0</v>
      </c>
      <c r="L85" s="21" t="n">
        <v>1213</v>
      </c>
      <c r="M85" s="21" t="n">
        <v>1240362</v>
      </c>
      <c r="N85" s="117" t="n">
        <v>0</v>
      </c>
      <c r="O85" s="117" t="n">
        <v>0</v>
      </c>
      <c r="P85" s="21" t="n">
        <v>0</v>
      </c>
      <c r="Q85" s="21" t="n">
        <v>0</v>
      </c>
      <c r="R85" s="21" t="n">
        <v>0</v>
      </c>
      <c r="S85" s="21" t="n">
        <v>0</v>
      </c>
      <c r="T85" s="21" t="n">
        <v>0</v>
      </c>
      <c r="U85" s="21" t="n">
        <v>0</v>
      </c>
      <c r="V85" s="21" t="n">
        <v>0</v>
      </c>
      <c r="W85" s="116"/>
      <c r="X85" s="116"/>
    </row>
    <row r="86" s="1" customFormat="true" ht="14.35" hidden="false" customHeight="false" outlineLevel="0" collapsed="false">
      <c r="A86" s="38" t="s">
        <v>1377</v>
      </c>
      <c r="B86" s="37" t="s">
        <v>189</v>
      </c>
      <c r="C86" s="21" t="n">
        <f aca="false">D86+M86+Q86</f>
        <v>1441406</v>
      </c>
      <c r="D86" s="21" t="n">
        <f aca="false">SUM(E86:I86)</f>
        <v>0</v>
      </c>
      <c r="E86" s="21" t="n">
        <v>0</v>
      </c>
      <c r="F86" s="21" t="n">
        <v>0</v>
      </c>
      <c r="G86" s="21" t="n">
        <v>0</v>
      </c>
      <c r="H86" s="21" t="n">
        <v>0</v>
      </c>
      <c r="I86" s="21" t="n">
        <v>0</v>
      </c>
      <c r="J86" s="117" t="n">
        <v>0</v>
      </c>
      <c r="K86" s="117" t="n">
        <v>0</v>
      </c>
      <c r="L86" s="21" t="n">
        <v>1526.33</v>
      </c>
      <c r="M86" s="21" t="n">
        <v>1441406</v>
      </c>
      <c r="N86" s="117" t="n">
        <v>0</v>
      </c>
      <c r="O86" s="117" t="n">
        <v>0</v>
      </c>
      <c r="P86" s="21" t="n">
        <v>0</v>
      </c>
      <c r="Q86" s="21" t="n">
        <v>0</v>
      </c>
      <c r="R86" s="21" t="n">
        <v>0</v>
      </c>
      <c r="S86" s="21" t="n">
        <v>0</v>
      </c>
      <c r="T86" s="21" t="n">
        <v>0</v>
      </c>
      <c r="U86" s="21" t="n">
        <v>0</v>
      </c>
      <c r="V86" s="21" t="n">
        <v>0</v>
      </c>
      <c r="W86" s="116"/>
      <c r="X86" s="116"/>
    </row>
    <row r="87" s="1" customFormat="true" ht="14.35" hidden="false" customHeight="false" outlineLevel="0" collapsed="false">
      <c r="A87" s="38" t="s">
        <v>1378</v>
      </c>
      <c r="B87" s="37" t="s">
        <v>191</v>
      </c>
      <c r="C87" s="21" t="n">
        <f aca="false">D87+M87+Q87</f>
        <v>2785469</v>
      </c>
      <c r="D87" s="21" t="n">
        <f aca="false">SUM(E87:I87)</f>
        <v>2785469</v>
      </c>
      <c r="E87" s="21" t="n">
        <v>1445828</v>
      </c>
      <c r="F87" s="21" t="n">
        <v>437704</v>
      </c>
      <c r="G87" s="21" t="n">
        <v>0</v>
      </c>
      <c r="H87" s="21" t="n">
        <v>243371</v>
      </c>
      <c r="I87" s="21" t="n">
        <v>658566</v>
      </c>
      <c r="J87" s="117" t="n">
        <v>0</v>
      </c>
      <c r="K87" s="117" t="n">
        <v>0</v>
      </c>
      <c r="L87" s="21" t="n">
        <v>0</v>
      </c>
      <c r="M87" s="21" t="n">
        <v>0</v>
      </c>
      <c r="N87" s="117" t="n">
        <v>0</v>
      </c>
      <c r="O87" s="117" t="n">
        <v>0</v>
      </c>
      <c r="P87" s="21" t="n">
        <v>0</v>
      </c>
      <c r="Q87" s="21" t="n">
        <v>0</v>
      </c>
      <c r="R87" s="21" t="n">
        <v>0</v>
      </c>
      <c r="S87" s="21" t="n">
        <v>0</v>
      </c>
      <c r="T87" s="21" t="n">
        <v>0</v>
      </c>
      <c r="U87" s="21" t="n">
        <v>0</v>
      </c>
      <c r="V87" s="21" t="n">
        <v>0</v>
      </c>
      <c r="W87" s="116"/>
      <c r="X87" s="116"/>
    </row>
    <row r="88" s="1" customFormat="true" ht="14.35" hidden="false" customHeight="false" outlineLevel="0" collapsed="false">
      <c r="A88" s="38" t="s">
        <v>1379</v>
      </c>
      <c r="B88" s="37" t="s">
        <v>193</v>
      </c>
      <c r="C88" s="21" t="n">
        <f aca="false">D88+M88+Q88</f>
        <v>1251886.67</v>
      </c>
      <c r="D88" s="21" t="n">
        <f aca="false">SUM(E88:I88)</f>
        <v>1251886.67</v>
      </c>
      <c r="E88" s="21" t="n">
        <v>203467.77</v>
      </c>
      <c r="F88" s="21" t="n">
        <v>200898.3</v>
      </c>
      <c r="G88" s="21" t="n">
        <v>38596.67</v>
      </c>
      <c r="H88" s="21" t="n">
        <v>150357.93</v>
      </c>
      <c r="I88" s="21" t="n">
        <v>658566</v>
      </c>
      <c r="J88" s="117" t="n">
        <v>0</v>
      </c>
      <c r="K88" s="117" t="n">
        <v>0</v>
      </c>
      <c r="L88" s="21" t="n">
        <v>0</v>
      </c>
      <c r="M88" s="21" t="n">
        <v>0</v>
      </c>
      <c r="N88" s="117" t="n">
        <v>0</v>
      </c>
      <c r="O88" s="117" t="n">
        <v>0</v>
      </c>
      <c r="P88" s="21" t="n">
        <v>0</v>
      </c>
      <c r="Q88" s="21" t="n">
        <v>0</v>
      </c>
      <c r="R88" s="21" t="n">
        <v>0</v>
      </c>
      <c r="S88" s="21" t="n">
        <v>0</v>
      </c>
      <c r="T88" s="21" t="n">
        <v>0</v>
      </c>
      <c r="U88" s="21" t="n">
        <v>0</v>
      </c>
      <c r="V88" s="21" t="n">
        <v>0</v>
      </c>
      <c r="W88" s="116"/>
      <c r="X88" s="116"/>
    </row>
    <row r="89" s="1" customFormat="true" ht="14.35" hidden="false" customHeight="false" outlineLevel="0" collapsed="false">
      <c r="A89" s="38" t="s">
        <v>1380</v>
      </c>
      <c r="B89" s="37" t="s">
        <v>195</v>
      </c>
      <c r="C89" s="21" t="n">
        <f aca="false">D89+M89+Q89</f>
        <v>11102965</v>
      </c>
      <c r="D89" s="21" t="n">
        <f aca="false">SUM(E89:I89)</f>
        <v>7168728</v>
      </c>
      <c r="E89" s="21" t="n">
        <v>2568289</v>
      </c>
      <c r="F89" s="21" t="n">
        <v>675488</v>
      </c>
      <c r="G89" s="21" t="n">
        <v>947786</v>
      </c>
      <c r="H89" s="21" t="n">
        <v>0</v>
      </c>
      <c r="I89" s="21" t="n">
        <v>2977165</v>
      </c>
      <c r="J89" s="117" t="n">
        <v>0</v>
      </c>
      <c r="K89" s="117" t="n">
        <v>0</v>
      </c>
      <c r="L89" s="21" t="n">
        <v>2023.9</v>
      </c>
      <c r="M89" s="21" t="n">
        <v>3934237</v>
      </c>
      <c r="N89" s="117" t="n">
        <v>0</v>
      </c>
      <c r="O89" s="117" t="n">
        <v>0</v>
      </c>
      <c r="P89" s="21" t="n">
        <v>0</v>
      </c>
      <c r="Q89" s="21" t="n">
        <v>0</v>
      </c>
      <c r="R89" s="21" t="n">
        <v>0</v>
      </c>
      <c r="S89" s="21" t="n">
        <v>0</v>
      </c>
      <c r="T89" s="21" t="n">
        <v>0</v>
      </c>
      <c r="U89" s="21" t="n">
        <v>0</v>
      </c>
      <c r="V89" s="21" t="n">
        <v>0</v>
      </c>
      <c r="W89" s="116"/>
      <c r="X89" s="116"/>
    </row>
    <row r="90" s="1" customFormat="true" ht="14.35" hidden="false" customHeight="false" outlineLevel="0" collapsed="false">
      <c r="A90" s="38" t="s">
        <v>1381</v>
      </c>
      <c r="B90" s="37" t="s">
        <v>197</v>
      </c>
      <c r="C90" s="21" t="n">
        <f aca="false">D90+M90+Q90</f>
        <v>3375734</v>
      </c>
      <c r="D90" s="21" t="n">
        <f aca="false">SUM(E90:I90)</f>
        <v>1333610</v>
      </c>
      <c r="E90" s="21" t="n">
        <v>0</v>
      </c>
      <c r="F90" s="21" t="n">
        <v>562621</v>
      </c>
      <c r="G90" s="21" t="n">
        <v>770989</v>
      </c>
      <c r="H90" s="21" t="n">
        <v>0</v>
      </c>
      <c r="I90" s="21" t="n">
        <v>0</v>
      </c>
      <c r="J90" s="117" t="n">
        <v>0</v>
      </c>
      <c r="K90" s="117" t="n">
        <v>0</v>
      </c>
      <c r="L90" s="21" t="n">
        <v>1176</v>
      </c>
      <c r="M90" s="21" t="n">
        <v>2042124</v>
      </c>
      <c r="N90" s="117" t="n">
        <v>0</v>
      </c>
      <c r="O90" s="117" t="n">
        <v>0</v>
      </c>
      <c r="P90" s="21" t="n">
        <v>0</v>
      </c>
      <c r="Q90" s="21" t="n">
        <v>0</v>
      </c>
      <c r="R90" s="21" t="n">
        <v>0</v>
      </c>
      <c r="S90" s="21" t="n">
        <v>0</v>
      </c>
      <c r="T90" s="21" t="n">
        <v>0</v>
      </c>
      <c r="U90" s="21" t="n">
        <v>0</v>
      </c>
      <c r="V90" s="21" t="n">
        <v>0</v>
      </c>
      <c r="W90" s="116"/>
      <c r="X90" s="116"/>
    </row>
    <row r="91" s="1" customFormat="true" ht="14.35" hidden="false" customHeight="false" outlineLevel="0" collapsed="false">
      <c r="A91" s="38" t="s">
        <v>1382</v>
      </c>
      <c r="B91" s="37" t="s">
        <v>199</v>
      </c>
      <c r="C91" s="21" t="n">
        <f aca="false">D91+M91+Q91</f>
        <v>1151716</v>
      </c>
      <c r="D91" s="21" t="n">
        <f aca="false">SUM(E91:I91)</f>
        <v>1151716</v>
      </c>
      <c r="E91" s="21" t="n">
        <v>0</v>
      </c>
      <c r="F91" s="21" t="n">
        <v>470481</v>
      </c>
      <c r="G91" s="21" t="n">
        <v>681235</v>
      </c>
      <c r="H91" s="21" t="n">
        <v>0</v>
      </c>
      <c r="I91" s="21" t="n">
        <v>0</v>
      </c>
      <c r="J91" s="117" t="n">
        <v>0</v>
      </c>
      <c r="K91" s="117" t="n">
        <v>0</v>
      </c>
      <c r="L91" s="21" t="n">
        <v>0</v>
      </c>
      <c r="M91" s="21" t="n">
        <v>0</v>
      </c>
      <c r="N91" s="117" t="n">
        <v>0</v>
      </c>
      <c r="O91" s="117" t="n">
        <v>0</v>
      </c>
      <c r="P91" s="21" t="n">
        <v>0</v>
      </c>
      <c r="Q91" s="21" t="n">
        <v>0</v>
      </c>
      <c r="R91" s="21" t="n">
        <v>0</v>
      </c>
      <c r="S91" s="21" t="n">
        <v>0</v>
      </c>
      <c r="T91" s="21" t="n">
        <v>0</v>
      </c>
      <c r="U91" s="21" t="n">
        <v>0</v>
      </c>
      <c r="V91" s="21" t="n">
        <v>0</v>
      </c>
      <c r="W91" s="116"/>
      <c r="X91" s="116"/>
    </row>
    <row r="92" s="1" customFormat="true" ht="14.35" hidden="false" customHeight="false" outlineLevel="0" collapsed="false">
      <c r="A92" s="38" t="s">
        <v>1383</v>
      </c>
      <c r="B92" s="37" t="s">
        <v>201</v>
      </c>
      <c r="C92" s="21" t="n">
        <f aca="false">D92+M92+Q92</f>
        <v>1418360</v>
      </c>
      <c r="D92" s="21" t="n">
        <f aca="false">SUM(E92:I92)</f>
        <v>1418360</v>
      </c>
      <c r="E92" s="21" t="n">
        <v>0</v>
      </c>
      <c r="F92" s="21" t="n">
        <v>188311</v>
      </c>
      <c r="G92" s="21" t="n">
        <v>0</v>
      </c>
      <c r="H92" s="21" t="n">
        <v>0</v>
      </c>
      <c r="I92" s="21" t="n">
        <v>1230049</v>
      </c>
      <c r="J92" s="117" t="n">
        <v>0</v>
      </c>
      <c r="K92" s="117" t="n">
        <v>0</v>
      </c>
      <c r="L92" s="21" t="n">
        <v>0</v>
      </c>
      <c r="M92" s="21" t="n">
        <v>0</v>
      </c>
      <c r="N92" s="117" t="n">
        <v>0</v>
      </c>
      <c r="O92" s="117" t="n">
        <v>0</v>
      </c>
      <c r="P92" s="21" t="n">
        <v>0</v>
      </c>
      <c r="Q92" s="21" t="n">
        <v>0</v>
      </c>
      <c r="R92" s="21" t="n">
        <v>0</v>
      </c>
      <c r="S92" s="21" t="n">
        <v>0</v>
      </c>
      <c r="T92" s="21" t="n">
        <v>0</v>
      </c>
      <c r="U92" s="21" t="n">
        <v>0</v>
      </c>
      <c r="V92" s="21" t="n">
        <v>0</v>
      </c>
      <c r="W92" s="116"/>
      <c r="X92" s="116"/>
    </row>
    <row r="93" s="1" customFormat="true" ht="14.35" hidden="false" customHeight="false" outlineLevel="0" collapsed="false">
      <c r="A93" s="38" t="s">
        <v>1384</v>
      </c>
      <c r="B93" s="37" t="s">
        <v>203</v>
      </c>
      <c r="C93" s="21" t="n">
        <f aca="false">D93+M93+Q93</f>
        <v>2975535.61</v>
      </c>
      <c r="D93" s="21" t="n">
        <f aca="false">SUM(E93:I93)</f>
        <v>1912528.61</v>
      </c>
      <c r="E93" s="21" t="n">
        <v>0</v>
      </c>
      <c r="F93" s="21" t="n">
        <v>310339</v>
      </c>
      <c r="G93" s="21" t="n">
        <v>528354</v>
      </c>
      <c r="H93" s="21" t="n">
        <v>0</v>
      </c>
      <c r="I93" s="21" t="n">
        <v>1073835.61</v>
      </c>
      <c r="J93" s="117" t="n">
        <v>0</v>
      </c>
      <c r="K93" s="117" t="n">
        <v>0</v>
      </c>
      <c r="L93" s="21" t="n">
        <v>1181</v>
      </c>
      <c r="M93" s="21" t="n">
        <v>1063007</v>
      </c>
      <c r="N93" s="117" t="n">
        <v>0</v>
      </c>
      <c r="O93" s="117" t="n">
        <v>0</v>
      </c>
      <c r="P93" s="21" t="n">
        <v>0</v>
      </c>
      <c r="Q93" s="21" t="n">
        <v>0</v>
      </c>
      <c r="R93" s="21" t="n">
        <v>0</v>
      </c>
      <c r="S93" s="21" t="n">
        <v>0</v>
      </c>
      <c r="T93" s="21" t="n">
        <v>0</v>
      </c>
      <c r="U93" s="21" t="n">
        <v>0</v>
      </c>
      <c r="V93" s="21" t="n">
        <v>0</v>
      </c>
      <c r="W93" s="116"/>
      <c r="X93" s="116"/>
    </row>
    <row r="94" s="1" customFormat="true" ht="14.35" hidden="false" customHeight="false" outlineLevel="0" collapsed="false">
      <c r="A94" s="38" t="s">
        <v>1385</v>
      </c>
      <c r="B94" s="37" t="s">
        <v>205</v>
      </c>
      <c r="C94" s="21" t="n">
        <f aca="false">D94+M94+Q94</f>
        <v>3730392</v>
      </c>
      <c r="D94" s="21" t="n">
        <f aca="false">SUM(E94:I94)</f>
        <v>2431641</v>
      </c>
      <c r="E94" s="21" t="n">
        <v>826913</v>
      </c>
      <c r="F94" s="21" t="n">
        <v>0</v>
      </c>
      <c r="G94" s="21" t="n">
        <v>0</v>
      </c>
      <c r="H94" s="21" t="n">
        <v>0</v>
      </c>
      <c r="I94" s="21" t="n">
        <v>1604728</v>
      </c>
      <c r="J94" s="117" t="n">
        <v>0</v>
      </c>
      <c r="K94" s="117" t="n">
        <v>0</v>
      </c>
      <c r="L94" s="21" t="n">
        <v>1236.9</v>
      </c>
      <c r="M94" s="21" t="n">
        <v>1298751</v>
      </c>
      <c r="N94" s="117" t="n">
        <v>0</v>
      </c>
      <c r="O94" s="117" t="n">
        <v>0</v>
      </c>
      <c r="P94" s="21" t="n">
        <v>0</v>
      </c>
      <c r="Q94" s="21" t="n">
        <v>0</v>
      </c>
      <c r="R94" s="21" t="n">
        <v>0</v>
      </c>
      <c r="S94" s="21" t="n">
        <v>0</v>
      </c>
      <c r="T94" s="21" t="n">
        <v>0</v>
      </c>
      <c r="U94" s="21" t="n">
        <v>0</v>
      </c>
      <c r="V94" s="21" t="n">
        <v>0</v>
      </c>
      <c r="W94" s="116"/>
      <c r="X94" s="116"/>
    </row>
    <row r="95" s="1" customFormat="true" ht="14.35" hidden="false" customHeight="false" outlineLevel="0" collapsed="false">
      <c r="A95" s="38" t="s">
        <v>1386</v>
      </c>
      <c r="B95" s="37" t="s">
        <v>207</v>
      </c>
      <c r="C95" s="21" t="n">
        <f aca="false">D95+M95+Q95</f>
        <v>5167021</v>
      </c>
      <c r="D95" s="21" t="n">
        <f aca="false">SUM(E95:I95)</f>
        <v>3522777</v>
      </c>
      <c r="E95" s="21" t="n">
        <v>1034697</v>
      </c>
      <c r="F95" s="21" t="n">
        <v>291670</v>
      </c>
      <c r="G95" s="21" t="n">
        <v>543296</v>
      </c>
      <c r="H95" s="21" t="n">
        <v>173014</v>
      </c>
      <c r="I95" s="21" t="n">
        <v>1480100</v>
      </c>
      <c r="J95" s="117" t="n">
        <v>0</v>
      </c>
      <c r="K95" s="117" t="n">
        <v>0</v>
      </c>
      <c r="L95" s="21" t="n">
        <v>1121.1</v>
      </c>
      <c r="M95" s="21" t="n">
        <v>1644244</v>
      </c>
      <c r="N95" s="117" t="n">
        <v>0</v>
      </c>
      <c r="O95" s="117" t="n">
        <v>0</v>
      </c>
      <c r="P95" s="21" t="n">
        <v>0</v>
      </c>
      <c r="Q95" s="21" t="n">
        <v>0</v>
      </c>
      <c r="R95" s="21" t="n">
        <v>0</v>
      </c>
      <c r="S95" s="21" t="n">
        <v>0</v>
      </c>
      <c r="T95" s="21" t="n">
        <v>0</v>
      </c>
      <c r="U95" s="21" t="n">
        <v>0</v>
      </c>
      <c r="V95" s="21" t="n">
        <v>0</v>
      </c>
      <c r="W95" s="116"/>
      <c r="X95" s="116"/>
    </row>
    <row r="96" s="1" customFormat="true" ht="14.35" hidden="false" customHeight="false" outlineLevel="0" collapsed="false">
      <c r="A96" s="38" t="s">
        <v>1387</v>
      </c>
      <c r="B96" s="37" t="s">
        <v>209</v>
      </c>
      <c r="C96" s="21" t="n">
        <f aca="false">D96+M96+Q96</f>
        <v>6290020.11</v>
      </c>
      <c r="D96" s="21" t="n">
        <f aca="false">SUM(E96:I96)</f>
        <v>904968.11</v>
      </c>
      <c r="E96" s="21" t="n">
        <v>380223.47</v>
      </c>
      <c r="F96" s="21" t="n">
        <v>160818.68</v>
      </c>
      <c r="G96" s="21" t="n">
        <v>338832.56</v>
      </c>
      <c r="H96" s="21" t="n">
        <v>25093.4</v>
      </c>
      <c r="I96" s="21" t="n">
        <v>0</v>
      </c>
      <c r="J96" s="117" t="n">
        <v>0</v>
      </c>
      <c r="K96" s="117" t="n">
        <v>0</v>
      </c>
      <c r="L96" s="21" t="n">
        <v>0</v>
      </c>
      <c r="M96" s="21" t="n">
        <v>0</v>
      </c>
      <c r="N96" s="117" t="n">
        <v>0</v>
      </c>
      <c r="O96" s="117" t="n">
        <v>0</v>
      </c>
      <c r="P96" s="21" t="n">
        <v>1491.6</v>
      </c>
      <c r="Q96" s="21" t="n">
        <v>5385052</v>
      </c>
      <c r="R96" s="21" t="n">
        <v>0</v>
      </c>
      <c r="S96" s="21" t="n">
        <v>0</v>
      </c>
      <c r="T96" s="21" t="n">
        <v>0</v>
      </c>
      <c r="U96" s="21" t="n">
        <v>0</v>
      </c>
      <c r="V96" s="21" t="n">
        <v>0</v>
      </c>
      <c r="W96" s="116"/>
      <c r="X96" s="116"/>
    </row>
    <row r="97" s="1" customFormat="true" ht="14.35" hidden="false" customHeight="false" outlineLevel="0" collapsed="false">
      <c r="A97" s="38" t="s">
        <v>1388</v>
      </c>
      <c r="B97" s="37" t="s">
        <v>211</v>
      </c>
      <c r="C97" s="21" t="n">
        <f aca="false">D97+M97+Q97</f>
        <v>21640201</v>
      </c>
      <c r="D97" s="21" t="n">
        <f aca="false">SUM(E97:I97)</f>
        <v>4378247</v>
      </c>
      <c r="E97" s="21" t="n">
        <v>1564157</v>
      </c>
      <c r="F97" s="21" t="n">
        <v>306326</v>
      </c>
      <c r="G97" s="21" t="n">
        <v>542871</v>
      </c>
      <c r="H97" s="21" t="n">
        <v>0</v>
      </c>
      <c r="I97" s="21" t="n">
        <v>1964893</v>
      </c>
      <c r="J97" s="117" t="n">
        <v>0</v>
      </c>
      <c r="K97" s="117" t="n">
        <v>0</v>
      </c>
      <c r="L97" s="21" t="n">
        <v>1697.5</v>
      </c>
      <c r="M97" s="21" t="n">
        <v>3438761</v>
      </c>
      <c r="N97" s="117" t="n">
        <v>0</v>
      </c>
      <c r="O97" s="117" t="n">
        <v>0</v>
      </c>
      <c r="P97" s="21" t="n">
        <v>4131.07</v>
      </c>
      <c r="Q97" s="21" t="n">
        <v>13823193</v>
      </c>
      <c r="R97" s="21" t="n">
        <v>0</v>
      </c>
      <c r="S97" s="21" t="n">
        <v>0</v>
      </c>
      <c r="T97" s="21" t="n">
        <v>0</v>
      </c>
      <c r="U97" s="21" t="n">
        <v>0</v>
      </c>
      <c r="V97" s="21" t="n">
        <v>0</v>
      </c>
      <c r="W97" s="116"/>
      <c r="X97" s="116"/>
    </row>
    <row r="98" s="1" customFormat="true" ht="14.35" hidden="false" customHeight="false" outlineLevel="0" collapsed="false">
      <c r="A98" s="38" t="s">
        <v>1389</v>
      </c>
      <c r="B98" s="37" t="s">
        <v>213</v>
      </c>
      <c r="C98" s="21" t="n">
        <f aca="false">D98+M98+Q98</f>
        <v>1747523.74</v>
      </c>
      <c r="D98" s="21" t="n">
        <f aca="false">SUM(E98:I98)</f>
        <v>1747523.74</v>
      </c>
      <c r="E98" s="21" t="n">
        <v>837654.34</v>
      </c>
      <c r="F98" s="21" t="n">
        <v>178482.13</v>
      </c>
      <c r="G98" s="21" t="n">
        <v>280962.27</v>
      </c>
      <c r="H98" s="21" t="n">
        <v>0</v>
      </c>
      <c r="I98" s="21" t="n">
        <v>450425</v>
      </c>
      <c r="J98" s="117" t="n">
        <v>0</v>
      </c>
      <c r="K98" s="117" t="n">
        <v>0</v>
      </c>
      <c r="L98" s="21" t="n">
        <v>0</v>
      </c>
      <c r="M98" s="21" t="n">
        <v>0</v>
      </c>
      <c r="N98" s="117" t="n">
        <v>0</v>
      </c>
      <c r="O98" s="117" t="n">
        <v>0</v>
      </c>
      <c r="P98" s="21" t="n">
        <v>0</v>
      </c>
      <c r="Q98" s="21" t="n">
        <v>0</v>
      </c>
      <c r="R98" s="21" t="n">
        <v>0</v>
      </c>
      <c r="S98" s="21" t="n">
        <v>0</v>
      </c>
      <c r="T98" s="21" t="n">
        <v>0</v>
      </c>
      <c r="U98" s="21" t="n">
        <v>0</v>
      </c>
      <c r="V98" s="21" t="n">
        <v>0</v>
      </c>
      <c r="W98" s="116"/>
      <c r="X98" s="116"/>
    </row>
    <row r="99" customFormat="false" ht="14.35" hidden="false" customHeight="false" outlineLevel="0" collapsed="false">
      <c r="A99" s="36" t="s">
        <v>214</v>
      </c>
      <c r="B99" s="54" t="s">
        <v>215</v>
      </c>
      <c r="C99" s="49" t="n">
        <f aca="false">C100</f>
        <v>2112273.15</v>
      </c>
      <c r="D99" s="49" t="n">
        <f aca="false">D100</f>
        <v>0</v>
      </c>
      <c r="E99" s="49" t="n">
        <f aca="false">E100</f>
        <v>0</v>
      </c>
      <c r="F99" s="49" t="n">
        <f aca="false">F100</f>
        <v>0</v>
      </c>
      <c r="G99" s="49" t="n">
        <f aca="false">G100</f>
        <v>0</v>
      </c>
      <c r="H99" s="49" t="n">
        <f aca="false">H100</f>
        <v>0</v>
      </c>
      <c r="I99" s="49" t="n">
        <f aca="false">I100</f>
        <v>0</v>
      </c>
      <c r="J99" s="49" t="n">
        <f aca="false">J100</f>
        <v>0</v>
      </c>
      <c r="K99" s="49" t="n">
        <f aca="false">K100</f>
        <v>0</v>
      </c>
      <c r="L99" s="49" t="n">
        <f aca="false">L100</f>
        <v>1416</v>
      </c>
      <c r="M99" s="49" t="n">
        <f aca="false">M100</f>
        <v>2112273.15</v>
      </c>
      <c r="N99" s="49" t="n">
        <f aca="false">N100</f>
        <v>0</v>
      </c>
      <c r="O99" s="49" t="n">
        <f aca="false">O100</f>
        <v>0</v>
      </c>
      <c r="P99" s="49" t="n">
        <f aca="false">P100</f>
        <v>0</v>
      </c>
      <c r="Q99" s="49" t="n">
        <f aca="false">Q100</f>
        <v>0</v>
      </c>
      <c r="R99" s="49" t="n">
        <f aca="false">R100</f>
        <v>0</v>
      </c>
      <c r="S99" s="49" t="n">
        <f aca="false">S100</f>
        <v>0</v>
      </c>
      <c r="T99" s="49" t="n">
        <f aca="false">T100</f>
        <v>0</v>
      </c>
      <c r="U99" s="49" t="n">
        <f aca="false">U100</f>
        <v>0</v>
      </c>
      <c r="V99" s="49" t="n">
        <f aca="false">V100</f>
        <v>0</v>
      </c>
      <c r="W99" s="116"/>
      <c r="X99" s="116"/>
    </row>
    <row r="100" customFormat="false" ht="14.35" hidden="false" customHeight="false" outlineLevel="0" collapsed="false">
      <c r="A100" s="36" t="s">
        <v>216</v>
      </c>
      <c r="B100" s="54" t="s">
        <v>217</v>
      </c>
      <c r="C100" s="49" t="n">
        <f aca="false">SUM(C101:C102)</f>
        <v>2112273.15</v>
      </c>
      <c r="D100" s="49" t="n">
        <f aca="false">SUM(D101:D102)</f>
        <v>0</v>
      </c>
      <c r="E100" s="49" t="n">
        <f aca="false">SUM(E101:E102)</f>
        <v>0</v>
      </c>
      <c r="F100" s="49" t="n">
        <f aca="false">SUM(F101:F102)</f>
        <v>0</v>
      </c>
      <c r="G100" s="49" t="n">
        <f aca="false">SUM(G101:G102)</f>
        <v>0</v>
      </c>
      <c r="H100" s="49" t="n">
        <f aca="false">SUM(H101:H102)</f>
        <v>0</v>
      </c>
      <c r="I100" s="49" t="n">
        <f aca="false">SUM(I101:I102)</f>
        <v>0</v>
      </c>
      <c r="J100" s="49" t="n">
        <f aca="false">SUM(J101:J102)</f>
        <v>0</v>
      </c>
      <c r="K100" s="49" t="n">
        <f aca="false">SUM(K101:K102)</f>
        <v>0</v>
      </c>
      <c r="L100" s="49" t="n">
        <f aca="false">SUM(L101:L102)</f>
        <v>1416</v>
      </c>
      <c r="M100" s="49" t="n">
        <f aca="false">SUM(M101:M102)</f>
        <v>2112273.15</v>
      </c>
      <c r="N100" s="49" t="n">
        <f aca="false">SUM(N101:N102)</f>
        <v>0</v>
      </c>
      <c r="O100" s="49" t="n">
        <f aca="false">SUM(O101:O102)</f>
        <v>0</v>
      </c>
      <c r="P100" s="49" t="n">
        <f aca="false">SUM(P101:P102)</f>
        <v>0</v>
      </c>
      <c r="Q100" s="49" t="n">
        <f aca="false">SUM(Q101:Q102)</f>
        <v>0</v>
      </c>
      <c r="R100" s="49" t="n">
        <f aca="false">SUM(R101:R102)</f>
        <v>0</v>
      </c>
      <c r="S100" s="49" t="n">
        <f aca="false">SUM(S101:S102)</f>
        <v>0</v>
      </c>
      <c r="T100" s="49" t="n">
        <f aca="false">SUM(T101:T102)</f>
        <v>0</v>
      </c>
      <c r="U100" s="49" t="n">
        <f aca="false">SUM(U101:U102)</f>
        <v>0</v>
      </c>
      <c r="V100" s="49" t="n">
        <f aca="false">SUM(V101:V102)</f>
        <v>0</v>
      </c>
      <c r="W100" s="116"/>
      <c r="X100" s="116"/>
    </row>
    <row r="101" s="1" customFormat="true" ht="14.35" hidden="false" customHeight="false" outlineLevel="0" collapsed="false">
      <c r="A101" s="38" t="s">
        <v>218</v>
      </c>
      <c r="B101" s="37" t="s">
        <v>219</v>
      </c>
      <c r="C101" s="21" t="n">
        <f aca="false">D101+M101+Q101</f>
        <v>1060185.07</v>
      </c>
      <c r="D101" s="21" t="n">
        <f aca="false">SUM(E101:I101)</f>
        <v>0</v>
      </c>
      <c r="E101" s="21" t="n">
        <v>0</v>
      </c>
      <c r="F101" s="21" t="n">
        <v>0</v>
      </c>
      <c r="G101" s="21" t="n">
        <v>0</v>
      </c>
      <c r="H101" s="21" t="n">
        <v>0</v>
      </c>
      <c r="I101" s="21" t="n">
        <v>0</v>
      </c>
      <c r="J101" s="21" t="n">
        <v>0</v>
      </c>
      <c r="K101" s="21" t="n">
        <v>0</v>
      </c>
      <c r="L101" s="21" t="n">
        <v>708</v>
      </c>
      <c r="M101" s="21" t="n">
        <v>1060185.07</v>
      </c>
      <c r="N101" s="21" t="n">
        <v>0</v>
      </c>
      <c r="O101" s="21" t="n">
        <v>0</v>
      </c>
      <c r="P101" s="21" t="n">
        <v>0</v>
      </c>
      <c r="Q101" s="21" t="n">
        <v>0</v>
      </c>
      <c r="R101" s="21" t="n">
        <v>0</v>
      </c>
      <c r="S101" s="21" t="n">
        <v>0</v>
      </c>
      <c r="T101" s="21" t="n">
        <v>0</v>
      </c>
      <c r="U101" s="21" t="n">
        <v>0</v>
      </c>
      <c r="V101" s="21" t="n">
        <v>0</v>
      </c>
      <c r="W101" s="116"/>
      <c r="X101" s="116"/>
    </row>
    <row r="102" s="1" customFormat="true" ht="14.35" hidden="false" customHeight="false" outlineLevel="0" collapsed="false">
      <c r="A102" s="38" t="s">
        <v>220</v>
      </c>
      <c r="B102" s="37" t="s">
        <v>221</v>
      </c>
      <c r="C102" s="21" t="n">
        <f aca="false">D102+M102+Q102</f>
        <v>1052088.08</v>
      </c>
      <c r="D102" s="21" t="n">
        <f aca="false">SUM(E102:I102)</f>
        <v>0</v>
      </c>
      <c r="E102" s="21" t="n">
        <v>0</v>
      </c>
      <c r="F102" s="21" t="n">
        <v>0</v>
      </c>
      <c r="G102" s="21" t="n">
        <v>0</v>
      </c>
      <c r="H102" s="21" t="n">
        <v>0</v>
      </c>
      <c r="I102" s="21" t="n">
        <v>0</v>
      </c>
      <c r="J102" s="21" t="n">
        <v>0</v>
      </c>
      <c r="K102" s="21" t="n">
        <v>0</v>
      </c>
      <c r="L102" s="21" t="n">
        <v>708</v>
      </c>
      <c r="M102" s="21" t="n">
        <v>1052088.08</v>
      </c>
      <c r="N102" s="21" t="n">
        <v>0</v>
      </c>
      <c r="O102" s="21" t="n">
        <v>0</v>
      </c>
      <c r="P102" s="21" t="n">
        <v>0</v>
      </c>
      <c r="Q102" s="21" t="n">
        <v>0</v>
      </c>
      <c r="R102" s="21" t="n">
        <v>0</v>
      </c>
      <c r="S102" s="21" t="n">
        <v>0</v>
      </c>
      <c r="T102" s="21" t="n">
        <v>0</v>
      </c>
      <c r="U102" s="21" t="n">
        <v>0</v>
      </c>
      <c r="V102" s="21" t="n">
        <v>0</v>
      </c>
      <c r="W102" s="116"/>
      <c r="X102" s="116"/>
    </row>
    <row r="103" customFormat="false" ht="14.35" hidden="false" customHeight="false" outlineLevel="0" collapsed="false">
      <c r="A103" s="36" t="s">
        <v>222</v>
      </c>
      <c r="B103" s="54" t="s">
        <v>223</v>
      </c>
      <c r="C103" s="49" t="n">
        <f aca="false">C104+C106+C108</f>
        <v>5727577</v>
      </c>
      <c r="D103" s="49" t="n">
        <f aca="false">D104+D106+D108</f>
        <v>0</v>
      </c>
      <c r="E103" s="49" t="n">
        <f aca="false">E104+E106+E108</f>
        <v>0</v>
      </c>
      <c r="F103" s="49" t="n">
        <f aca="false">F104+F106+F108</f>
        <v>0</v>
      </c>
      <c r="G103" s="49" t="n">
        <f aca="false">G104+G106+G108</f>
        <v>0</v>
      </c>
      <c r="H103" s="49" t="n">
        <f aca="false">H104+H106+H108</f>
        <v>0</v>
      </c>
      <c r="I103" s="49" t="n">
        <f aca="false">I104+I106+I108</f>
        <v>0</v>
      </c>
      <c r="J103" s="49" t="n">
        <f aca="false">J104+J106+J108</f>
        <v>0</v>
      </c>
      <c r="K103" s="49" t="n">
        <f aca="false">K104+K106+K108</f>
        <v>0</v>
      </c>
      <c r="L103" s="49" t="n">
        <f aca="false">L104+L106+L108</f>
        <v>2950</v>
      </c>
      <c r="M103" s="49" t="n">
        <f aca="false">M104+M106+M108</f>
        <v>5727577</v>
      </c>
      <c r="N103" s="49" t="n">
        <f aca="false">N104+N106+N108</f>
        <v>0</v>
      </c>
      <c r="O103" s="49" t="n">
        <f aca="false">O104+O106+O108</f>
        <v>0</v>
      </c>
      <c r="P103" s="49" t="n">
        <f aca="false">P104+P106+P108</f>
        <v>0</v>
      </c>
      <c r="Q103" s="49" t="n">
        <f aca="false">Q104+Q106+Q108</f>
        <v>0</v>
      </c>
      <c r="R103" s="49" t="n">
        <f aca="false">R104+R106+R108</f>
        <v>0</v>
      </c>
      <c r="S103" s="49" t="n">
        <f aca="false">S104+S106+S108</f>
        <v>0</v>
      </c>
      <c r="T103" s="49" t="n">
        <f aca="false">T104+T106+T108</f>
        <v>0</v>
      </c>
      <c r="U103" s="49" t="n">
        <f aca="false">U104+U106+U108</f>
        <v>0</v>
      </c>
      <c r="V103" s="49" t="n">
        <f aca="false">V104+V106+V108</f>
        <v>0</v>
      </c>
      <c r="W103" s="116"/>
      <c r="X103" s="116"/>
    </row>
    <row r="104" customFormat="false" ht="14.35" hidden="false" customHeight="false" outlineLevel="0" collapsed="false">
      <c r="A104" s="36" t="s">
        <v>224</v>
      </c>
      <c r="B104" s="54" t="s">
        <v>225</v>
      </c>
      <c r="C104" s="49" t="n">
        <f aca="false">C105</f>
        <v>865452</v>
      </c>
      <c r="D104" s="49" t="n">
        <f aca="false">D105</f>
        <v>0</v>
      </c>
      <c r="E104" s="49" t="n">
        <f aca="false">E105</f>
        <v>0</v>
      </c>
      <c r="F104" s="49" t="n">
        <f aca="false">F105</f>
        <v>0</v>
      </c>
      <c r="G104" s="49" t="n">
        <f aca="false">G105</f>
        <v>0</v>
      </c>
      <c r="H104" s="49" t="n">
        <f aca="false">H105</f>
        <v>0</v>
      </c>
      <c r="I104" s="49" t="n">
        <f aca="false">I105</f>
        <v>0</v>
      </c>
      <c r="J104" s="49" t="n">
        <f aca="false">J105</f>
        <v>0</v>
      </c>
      <c r="K104" s="49" t="n">
        <f aca="false">K105</f>
        <v>0</v>
      </c>
      <c r="L104" s="49" t="n">
        <f aca="false">L105</f>
        <v>495</v>
      </c>
      <c r="M104" s="49" t="n">
        <f aca="false">M105</f>
        <v>865452</v>
      </c>
      <c r="N104" s="49" t="n">
        <f aca="false">N105</f>
        <v>0</v>
      </c>
      <c r="O104" s="49" t="n">
        <f aca="false">O105</f>
        <v>0</v>
      </c>
      <c r="P104" s="49" t="n">
        <f aca="false">P105</f>
        <v>0</v>
      </c>
      <c r="Q104" s="49" t="n">
        <f aca="false">Q105</f>
        <v>0</v>
      </c>
      <c r="R104" s="49" t="n">
        <f aca="false">R105</f>
        <v>0</v>
      </c>
      <c r="S104" s="49" t="n">
        <f aca="false">S105</f>
        <v>0</v>
      </c>
      <c r="T104" s="49" t="n">
        <f aca="false">T105</f>
        <v>0</v>
      </c>
      <c r="U104" s="49" t="n">
        <f aca="false">U105</f>
        <v>0</v>
      </c>
      <c r="V104" s="49" t="n">
        <f aca="false">V105</f>
        <v>0</v>
      </c>
      <c r="W104" s="116"/>
      <c r="X104" s="116"/>
    </row>
    <row r="105" customFormat="false" ht="14.35" hidden="false" customHeight="false" outlineLevel="0" collapsed="false">
      <c r="A105" s="36" t="s">
        <v>226</v>
      </c>
      <c r="B105" s="54" t="s">
        <v>227</v>
      </c>
      <c r="C105" s="21" t="n">
        <f aca="false">D105+M105+Q105</f>
        <v>865452</v>
      </c>
      <c r="D105" s="21" t="n">
        <f aca="false">SUM(E105:I105)</f>
        <v>0</v>
      </c>
      <c r="E105" s="49" t="n">
        <v>0</v>
      </c>
      <c r="F105" s="49" t="n">
        <v>0</v>
      </c>
      <c r="G105" s="49" t="n">
        <v>0</v>
      </c>
      <c r="H105" s="49" t="n">
        <v>0</v>
      </c>
      <c r="I105" s="49" t="n">
        <v>0</v>
      </c>
      <c r="J105" s="118" t="n">
        <v>0</v>
      </c>
      <c r="K105" s="118" t="n">
        <v>0</v>
      </c>
      <c r="L105" s="49" t="n">
        <v>495</v>
      </c>
      <c r="M105" s="49" t="n">
        <v>865452</v>
      </c>
      <c r="N105" s="118" t="n">
        <v>0</v>
      </c>
      <c r="O105" s="118" t="n">
        <v>0</v>
      </c>
      <c r="P105" s="49" t="n">
        <v>0</v>
      </c>
      <c r="Q105" s="49" t="n">
        <v>0</v>
      </c>
      <c r="R105" s="49" t="n">
        <v>0</v>
      </c>
      <c r="S105" s="49" t="n">
        <v>0</v>
      </c>
      <c r="T105" s="49" t="n">
        <v>0</v>
      </c>
      <c r="U105" s="49" t="n">
        <v>0</v>
      </c>
      <c r="V105" s="49" t="n">
        <v>0</v>
      </c>
      <c r="W105" s="116"/>
      <c r="X105" s="116"/>
    </row>
    <row r="106" customFormat="false" ht="14.35" hidden="false" customHeight="false" outlineLevel="0" collapsed="false">
      <c r="A106" s="36" t="s">
        <v>228</v>
      </c>
      <c r="B106" s="54" t="s">
        <v>229</v>
      </c>
      <c r="C106" s="49" t="n">
        <f aca="false">C107</f>
        <v>3170312</v>
      </c>
      <c r="D106" s="49" t="n">
        <f aca="false">D107</f>
        <v>0</v>
      </c>
      <c r="E106" s="49" t="n">
        <f aca="false">E107</f>
        <v>0</v>
      </c>
      <c r="F106" s="49" t="n">
        <f aca="false">F107</f>
        <v>0</v>
      </c>
      <c r="G106" s="49" t="n">
        <f aca="false">G107</f>
        <v>0</v>
      </c>
      <c r="H106" s="49" t="n">
        <f aca="false">H107</f>
        <v>0</v>
      </c>
      <c r="I106" s="49" t="n">
        <f aca="false">I107</f>
        <v>0</v>
      </c>
      <c r="J106" s="49" t="n">
        <f aca="false">J107</f>
        <v>0</v>
      </c>
      <c r="K106" s="49" t="n">
        <f aca="false">K107</f>
        <v>0</v>
      </c>
      <c r="L106" s="49" t="n">
        <f aca="false">L107</f>
        <v>1571</v>
      </c>
      <c r="M106" s="49" t="n">
        <f aca="false">M107</f>
        <v>3170312</v>
      </c>
      <c r="N106" s="49" t="n">
        <f aca="false">N107</f>
        <v>0</v>
      </c>
      <c r="O106" s="49" t="n">
        <f aca="false">O107</f>
        <v>0</v>
      </c>
      <c r="P106" s="49" t="n">
        <f aca="false">P107</f>
        <v>0</v>
      </c>
      <c r="Q106" s="49" t="n">
        <f aca="false">Q107</f>
        <v>0</v>
      </c>
      <c r="R106" s="49" t="n">
        <f aca="false">R107</f>
        <v>0</v>
      </c>
      <c r="S106" s="49" t="n">
        <f aca="false">S107</f>
        <v>0</v>
      </c>
      <c r="T106" s="49" t="n">
        <f aca="false">T107</f>
        <v>0</v>
      </c>
      <c r="U106" s="49" t="n">
        <f aca="false">U107</f>
        <v>0</v>
      </c>
      <c r="V106" s="49" t="n">
        <f aca="false">V107</f>
        <v>0</v>
      </c>
      <c r="W106" s="116"/>
      <c r="X106" s="116"/>
    </row>
    <row r="107" customFormat="false" ht="14.35" hidden="false" customHeight="false" outlineLevel="0" collapsed="false">
      <c r="A107" s="36" t="s">
        <v>230</v>
      </c>
      <c r="B107" s="54" t="s">
        <v>231</v>
      </c>
      <c r="C107" s="21" t="n">
        <f aca="false">D107+M107+Q107</f>
        <v>3170312</v>
      </c>
      <c r="D107" s="21" t="n">
        <f aca="false">SUM(E107:I107)</f>
        <v>0</v>
      </c>
      <c r="E107" s="49" t="n">
        <v>0</v>
      </c>
      <c r="F107" s="49" t="n">
        <v>0</v>
      </c>
      <c r="G107" s="49" t="n">
        <v>0</v>
      </c>
      <c r="H107" s="49" t="n">
        <v>0</v>
      </c>
      <c r="I107" s="49" t="n">
        <v>0</v>
      </c>
      <c r="J107" s="118" t="n">
        <v>0</v>
      </c>
      <c r="K107" s="118" t="n">
        <v>0</v>
      </c>
      <c r="L107" s="49" t="n">
        <v>1571</v>
      </c>
      <c r="M107" s="49" t="n">
        <v>3170312</v>
      </c>
      <c r="N107" s="118" t="n">
        <v>0</v>
      </c>
      <c r="O107" s="118" t="n">
        <v>0</v>
      </c>
      <c r="P107" s="49" t="n">
        <v>0</v>
      </c>
      <c r="Q107" s="49" t="n">
        <v>0</v>
      </c>
      <c r="R107" s="49" t="n">
        <v>0</v>
      </c>
      <c r="S107" s="49" t="n">
        <v>0</v>
      </c>
      <c r="T107" s="49" t="n">
        <v>0</v>
      </c>
      <c r="U107" s="49" t="n">
        <v>0</v>
      </c>
      <c r="V107" s="49" t="n">
        <v>0</v>
      </c>
      <c r="W107" s="116"/>
      <c r="X107" s="116"/>
    </row>
    <row r="108" customFormat="false" ht="14.35" hidden="false" customHeight="false" outlineLevel="0" collapsed="false">
      <c r="A108" s="36" t="s">
        <v>232</v>
      </c>
      <c r="B108" s="54" t="s">
        <v>233</v>
      </c>
      <c r="C108" s="49" t="n">
        <f aca="false">SUM(C109:C109)</f>
        <v>1691813</v>
      </c>
      <c r="D108" s="49" t="n">
        <f aca="false">SUM(D109:D109)</f>
        <v>0</v>
      </c>
      <c r="E108" s="49" t="n">
        <f aca="false">SUM(E109:E109)</f>
        <v>0</v>
      </c>
      <c r="F108" s="49" t="n">
        <f aca="false">SUM(F109:F109)</f>
        <v>0</v>
      </c>
      <c r="G108" s="49" t="n">
        <f aca="false">SUM(G109:G109)</f>
        <v>0</v>
      </c>
      <c r="H108" s="49" t="n">
        <f aca="false">SUM(H109:H109)</f>
        <v>0</v>
      </c>
      <c r="I108" s="49" t="n">
        <f aca="false">SUM(I109:I109)</f>
        <v>0</v>
      </c>
      <c r="J108" s="49" t="n">
        <f aca="false">SUM(J109:J109)</f>
        <v>0</v>
      </c>
      <c r="K108" s="49" t="n">
        <f aca="false">SUM(K109:K109)</f>
        <v>0</v>
      </c>
      <c r="L108" s="49" t="n">
        <f aca="false">SUM(L109:L109)</f>
        <v>884</v>
      </c>
      <c r="M108" s="49" t="n">
        <f aca="false">SUM(M109:M109)</f>
        <v>1691813</v>
      </c>
      <c r="N108" s="49" t="n">
        <f aca="false">SUM(N109:N109)</f>
        <v>0</v>
      </c>
      <c r="O108" s="49" t="n">
        <f aca="false">SUM(O109:O109)</f>
        <v>0</v>
      </c>
      <c r="P108" s="49" t="n">
        <f aca="false">SUM(P109:P109)</f>
        <v>0</v>
      </c>
      <c r="Q108" s="49" t="n">
        <f aca="false">SUM(Q109:Q109)</f>
        <v>0</v>
      </c>
      <c r="R108" s="49" t="n">
        <f aca="false">SUM(R109:R109)</f>
        <v>0</v>
      </c>
      <c r="S108" s="49" t="n">
        <f aca="false">SUM(S109:S109)</f>
        <v>0</v>
      </c>
      <c r="T108" s="49" t="n">
        <f aca="false">SUM(T109:T109)</f>
        <v>0</v>
      </c>
      <c r="U108" s="49" t="n">
        <f aca="false">SUM(U109:U109)</f>
        <v>0</v>
      </c>
      <c r="V108" s="49" t="n">
        <f aca="false">SUM(V109:V109)</f>
        <v>0</v>
      </c>
      <c r="W108" s="116"/>
      <c r="X108" s="116"/>
    </row>
    <row r="109" customFormat="false" ht="14.35" hidden="false" customHeight="false" outlineLevel="0" collapsed="false">
      <c r="A109" s="36" t="s">
        <v>234</v>
      </c>
      <c r="B109" s="54" t="s">
        <v>235</v>
      </c>
      <c r="C109" s="21" t="n">
        <f aca="false">D109+M109+Q109</f>
        <v>1691813</v>
      </c>
      <c r="D109" s="21" t="n">
        <f aca="false">SUM(E109:I109)</f>
        <v>0</v>
      </c>
      <c r="E109" s="49" t="n">
        <v>0</v>
      </c>
      <c r="F109" s="49" t="n">
        <v>0</v>
      </c>
      <c r="G109" s="49" t="n">
        <v>0</v>
      </c>
      <c r="H109" s="49" t="n">
        <v>0</v>
      </c>
      <c r="I109" s="49" t="n">
        <v>0</v>
      </c>
      <c r="J109" s="118" t="n">
        <v>0</v>
      </c>
      <c r="K109" s="118" t="n">
        <v>0</v>
      </c>
      <c r="L109" s="49" t="n">
        <v>884</v>
      </c>
      <c r="M109" s="49" t="n">
        <v>1691813</v>
      </c>
      <c r="N109" s="118" t="n">
        <v>0</v>
      </c>
      <c r="O109" s="118" t="n">
        <v>0</v>
      </c>
      <c r="P109" s="49" t="n">
        <v>0</v>
      </c>
      <c r="Q109" s="49" t="n">
        <v>0</v>
      </c>
      <c r="R109" s="49" t="n">
        <v>0</v>
      </c>
      <c r="S109" s="49" t="n">
        <v>0</v>
      </c>
      <c r="T109" s="49" t="n">
        <v>0</v>
      </c>
      <c r="U109" s="49" t="n">
        <v>0</v>
      </c>
      <c r="V109" s="49" t="n">
        <v>0</v>
      </c>
      <c r="W109" s="116"/>
      <c r="X109" s="116"/>
    </row>
    <row r="110" customFormat="false" ht="14.35" hidden="false" customHeight="false" outlineLevel="0" collapsed="false">
      <c r="A110" s="36" t="s">
        <v>236</v>
      </c>
      <c r="B110" s="54" t="s">
        <v>237</v>
      </c>
      <c r="C110" s="49" t="n">
        <f aca="false">C111+C113</f>
        <v>5155469</v>
      </c>
      <c r="D110" s="49" t="n">
        <f aca="false">D111+D113</f>
        <v>719237</v>
      </c>
      <c r="E110" s="49" t="n">
        <f aca="false">E111+E113</f>
        <v>615803</v>
      </c>
      <c r="F110" s="49" t="n">
        <f aca="false">F111+F113</f>
        <v>103434</v>
      </c>
      <c r="G110" s="49" t="n">
        <f aca="false">G111+G113</f>
        <v>0</v>
      </c>
      <c r="H110" s="49" t="n">
        <f aca="false">H111+H113</f>
        <v>0</v>
      </c>
      <c r="I110" s="49" t="n">
        <f aca="false">I111+I113</f>
        <v>0</v>
      </c>
      <c r="J110" s="49" t="n">
        <f aca="false">J111+J113</f>
        <v>0</v>
      </c>
      <c r="K110" s="49" t="n">
        <f aca="false">K111+K113</f>
        <v>0</v>
      </c>
      <c r="L110" s="49" t="n">
        <f aca="false">L111+L113</f>
        <v>2515</v>
      </c>
      <c r="M110" s="49" t="n">
        <f aca="false">M111+M113</f>
        <v>4436232</v>
      </c>
      <c r="N110" s="49" t="n">
        <f aca="false">N111+N113</f>
        <v>0</v>
      </c>
      <c r="O110" s="49" t="n">
        <f aca="false">O111+O113</f>
        <v>0</v>
      </c>
      <c r="P110" s="49" t="n">
        <f aca="false">P111+P113</f>
        <v>0</v>
      </c>
      <c r="Q110" s="49" t="n">
        <f aca="false">Q111+Q113</f>
        <v>0</v>
      </c>
      <c r="R110" s="49" t="n">
        <f aca="false">R111+R113</f>
        <v>0</v>
      </c>
      <c r="S110" s="49" t="n">
        <f aca="false">S111+S113</f>
        <v>0</v>
      </c>
      <c r="T110" s="49" t="n">
        <f aca="false">T111+T113</f>
        <v>0</v>
      </c>
      <c r="U110" s="49" t="n">
        <f aca="false">U111+U113</f>
        <v>0</v>
      </c>
      <c r="V110" s="49" t="n">
        <f aca="false">V111+V113</f>
        <v>0</v>
      </c>
      <c r="W110" s="116"/>
      <c r="X110" s="116"/>
    </row>
    <row r="111" customFormat="false" ht="14.35" hidden="false" customHeight="false" outlineLevel="0" collapsed="false">
      <c r="A111" s="36" t="s">
        <v>238</v>
      </c>
      <c r="B111" s="54" t="s">
        <v>239</v>
      </c>
      <c r="C111" s="49" t="n">
        <f aca="false">SUM(C112:C112)</f>
        <v>1333324</v>
      </c>
      <c r="D111" s="49" t="n">
        <f aca="false">SUM(D112:D112)</f>
        <v>719237</v>
      </c>
      <c r="E111" s="49" t="n">
        <f aca="false">SUM(E112:E112)</f>
        <v>615803</v>
      </c>
      <c r="F111" s="49" t="n">
        <f aca="false">SUM(F112:F112)</f>
        <v>103434</v>
      </c>
      <c r="G111" s="49" t="n">
        <f aca="false">SUM(G112:G112)</f>
        <v>0</v>
      </c>
      <c r="H111" s="49" t="n">
        <f aca="false">SUM(H112:H112)</f>
        <v>0</v>
      </c>
      <c r="I111" s="49" t="n">
        <f aca="false">SUM(I112:I112)</f>
        <v>0</v>
      </c>
      <c r="J111" s="49" t="n">
        <f aca="false">SUM(J112:J112)</f>
        <v>0</v>
      </c>
      <c r="K111" s="49" t="n">
        <f aca="false">SUM(K112:K112)</f>
        <v>0</v>
      </c>
      <c r="L111" s="49" t="n">
        <f aca="false">SUM(L112:L112)</f>
        <v>580</v>
      </c>
      <c r="M111" s="49" t="n">
        <f aca="false">SUM(M112:M112)</f>
        <v>614087</v>
      </c>
      <c r="N111" s="49" t="n">
        <f aca="false">SUM(N112:N112)</f>
        <v>0</v>
      </c>
      <c r="O111" s="49" t="n">
        <f aca="false">SUM(O112:O112)</f>
        <v>0</v>
      </c>
      <c r="P111" s="49" t="n">
        <f aca="false">SUM(P112:P112)</f>
        <v>0</v>
      </c>
      <c r="Q111" s="49" t="n">
        <f aca="false">SUM(Q112:Q112)</f>
        <v>0</v>
      </c>
      <c r="R111" s="49" t="n">
        <f aca="false">SUM(R112:R112)</f>
        <v>0</v>
      </c>
      <c r="S111" s="49" t="n">
        <f aca="false">SUM(S112:S112)</f>
        <v>0</v>
      </c>
      <c r="T111" s="49" t="n">
        <f aca="false">SUM(T112:T112)</f>
        <v>0</v>
      </c>
      <c r="U111" s="49" t="n">
        <f aca="false">SUM(U112:U112)</f>
        <v>0</v>
      </c>
      <c r="V111" s="49" t="n">
        <f aca="false">SUM(V112:V112)</f>
        <v>0</v>
      </c>
      <c r="W111" s="116"/>
      <c r="X111" s="116"/>
    </row>
    <row r="112" customFormat="false" ht="14.35" hidden="false" customHeight="false" outlineLevel="0" collapsed="false">
      <c r="A112" s="36" t="s">
        <v>240</v>
      </c>
      <c r="B112" s="54" t="s">
        <v>241</v>
      </c>
      <c r="C112" s="21" t="n">
        <f aca="false">D112+M112+Q112</f>
        <v>1333324</v>
      </c>
      <c r="D112" s="49" t="n">
        <f aca="false">SUM(E112:I112)</f>
        <v>719237</v>
      </c>
      <c r="E112" s="49" t="n">
        <v>615803</v>
      </c>
      <c r="F112" s="49" t="n">
        <v>103434</v>
      </c>
      <c r="G112" s="21" t="n">
        <v>0</v>
      </c>
      <c r="H112" s="21" t="n">
        <v>0</v>
      </c>
      <c r="I112" s="21" t="n">
        <v>0</v>
      </c>
      <c r="J112" s="21" t="n">
        <v>0</v>
      </c>
      <c r="K112" s="21" t="n">
        <v>0</v>
      </c>
      <c r="L112" s="21" t="n">
        <v>580</v>
      </c>
      <c r="M112" s="21" t="n">
        <v>614087</v>
      </c>
      <c r="N112" s="49" t="n">
        <f aca="false">SUM(N818:N819)</f>
        <v>0</v>
      </c>
      <c r="O112" s="117" t="n">
        <v>0</v>
      </c>
      <c r="P112" s="21" t="n">
        <v>0</v>
      </c>
      <c r="Q112" s="21" t="n">
        <v>0</v>
      </c>
      <c r="R112" s="21" t="n">
        <v>0</v>
      </c>
      <c r="S112" s="21" t="n">
        <v>0</v>
      </c>
      <c r="T112" s="49" t="n">
        <f aca="false">T818</f>
        <v>0</v>
      </c>
      <c r="U112" s="49" t="n">
        <f aca="false">U818</f>
        <v>0</v>
      </c>
      <c r="V112" s="49" t="n">
        <v>0</v>
      </c>
      <c r="W112" s="116"/>
      <c r="X112" s="116"/>
    </row>
    <row r="113" customFormat="false" ht="14.35" hidden="false" customHeight="false" outlineLevel="0" collapsed="false">
      <c r="A113" s="36" t="s">
        <v>242</v>
      </c>
      <c r="B113" s="54" t="s">
        <v>243</v>
      </c>
      <c r="C113" s="49" t="n">
        <f aca="false">SUM(C114:C116)</f>
        <v>3822145</v>
      </c>
      <c r="D113" s="49" t="n">
        <f aca="false">SUM(D114:D116)</f>
        <v>0</v>
      </c>
      <c r="E113" s="49" t="n">
        <f aca="false">SUM(E114:E116)</f>
        <v>0</v>
      </c>
      <c r="F113" s="49" t="n">
        <f aca="false">SUM(F114:F116)</f>
        <v>0</v>
      </c>
      <c r="G113" s="49" t="n">
        <f aca="false">SUM(G114:G116)</f>
        <v>0</v>
      </c>
      <c r="H113" s="49" t="n">
        <f aca="false">SUM(H114:H116)</f>
        <v>0</v>
      </c>
      <c r="I113" s="49" t="n">
        <f aca="false">SUM(I114:I116)</f>
        <v>0</v>
      </c>
      <c r="J113" s="49" t="n">
        <f aca="false">SUM(J114:J116)</f>
        <v>0</v>
      </c>
      <c r="K113" s="49" t="n">
        <f aca="false">SUM(K114:K116)</f>
        <v>0</v>
      </c>
      <c r="L113" s="49" t="n">
        <f aca="false">SUM(L114:L116)</f>
        <v>1935</v>
      </c>
      <c r="M113" s="49" t="n">
        <f aca="false">SUM(M114:M116)</f>
        <v>3822145</v>
      </c>
      <c r="N113" s="49" t="n">
        <f aca="false">SUM(N114:N116)</f>
        <v>0</v>
      </c>
      <c r="O113" s="49" t="n">
        <f aca="false">SUM(O114:O116)</f>
        <v>0</v>
      </c>
      <c r="P113" s="49" t="n">
        <f aca="false">SUM(P114:P116)</f>
        <v>0</v>
      </c>
      <c r="Q113" s="49" t="n">
        <f aca="false">SUM(Q114:Q116)</f>
        <v>0</v>
      </c>
      <c r="R113" s="49" t="n">
        <f aca="false">SUM(R114:R116)</f>
        <v>0</v>
      </c>
      <c r="S113" s="49" t="n">
        <f aca="false">SUM(S114:S116)</f>
        <v>0</v>
      </c>
      <c r="T113" s="49" t="n">
        <f aca="false">SUM(T114:T116)</f>
        <v>0</v>
      </c>
      <c r="U113" s="49" t="n">
        <f aca="false">SUM(U114:U116)</f>
        <v>0</v>
      </c>
      <c r="V113" s="49" t="n">
        <f aca="false">SUM(V114:V116)</f>
        <v>0</v>
      </c>
      <c r="W113" s="116"/>
      <c r="X113" s="116"/>
    </row>
    <row r="114" s="1" customFormat="true" ht="14.35" hidden="false" customHeight="false" outlineLevel="0" collapsed="false">
      <c r="A114" s="38" t="s">
        <v>244</v>
      </c>
      <c r="B114" s="37" t="s">
        <v>245</v>
      </c>
      <c r="C114" s="21" t="n">
        <f aca="false">D114+M114+Q114</f>
        <v>784588</v>
      </c>
      <c r="D114" s="21" t="n">
        <f aca="false">SUM(E114:I114)</f>
        <v>0</v>
      </c>
      <c r="E114" s="21" t="n">
        <v>0</v>
      </c>
      <c r="F114" s="21" t="n">
        <v>0</v>
      </c>
      <c r="G114" s="21" t="n">
        <v>0</v>
      </c>
      <c r="H114" s="21" t="n">
        <v>0</v>
      </c>
      <c r="I114" s="21" t="n">
        <v>0</v>
      </c>
      <c r="J114" s="21" t="n">
        <v>0</v>
      </c>
      <c r="K114" s="21" t="n">
        <v>0</v>
      </c>
      <c r="L114" s="21" t="n">
        <v>383</v>
      </c>
      <c r="M114" s="21" t="n">
        <v>784588</v>
      </c>
      <c r="N114" s="21" t="n">
        <v>0</v>
      </c>
      <c r="O114" s="21" t="n">
        <v>0</v>
      </c>
      <c r="P114" s="21" t="n">
        <v>0</v>
      </c>
      <c r="Q114" s="21" t="n">
        <v>0</v>
      </c>
      <c r="R114" s="21" t="n">
        <v>0</v>
      </c>
      <c r="S114" s="21" t="n">
        <v>0</v>
      </c>
      <c r="T114" s="21" t="n">
        <v>0</v>
      </c>
      <c r="U114" s="21" t="n">
        <v>0</v>
      </c>
      <c r="V114" s="21" t="n">
        <v>0</v>
      </c>
      <c r="W114" s="116"/>
      <c r="X114" s="116"/>
    </row>
    <row r="115" s="1" customFormat="true" ht="14.35" hidden="false" customHeight="false" outlineLevel="0" collapsed="false">
      <c r="A115" s="38" t="s">
        <v>246</v>
      </c>
      <c r="B115" s="37" t="s">
        <v>247</v>
      </c>
      <c r="C115" s="21" t="n">
        <f aca="false">D115+M115+Q115</f>
        <v>1489560</v>
      </c>
      <c r="D115" s="21" t="n">
        <f aca="false">SUM(E115:I115)</f>
        <v>0</v>
      </c>
      <c r="E115" s="21" t="n">
        <v>0</v>
      </c>
      <c r="F115" s="21" t="n">
        <v>0</v>
      </c>
      <c r="G115" s="21" t="n">
        <v>0</v>
      </c>
      <c r="H115" s="21" t="n">
        <v>0</v>
      </c>
      <c r="I115" s="21" t="n">
        <v>0</v>
      </c>
      <c r="J115" s="21" t="n">
        <v>0</v>
      </c>
      <c r="K115" s="21" t="n">
        <v>0</v>
      </c>
      <c r="L115" s="21" t="n">
        <v>776</v>
      </c>
      <c r="M115" s="21" t="n">
        <v>1489560</v>
      </c>
      <c r="N115" s="21" t="n">
        <v>0</v>
      </c>
      <c r="O115" s="21" t="n">
        <v>0</v>
      </c>
      <c r="P115" s="21" t="n">
        <v>0</v>
      </c>
      <c r="Q115" s="21" t="n">
        <v>0</v>
      </c>
      <c r="R115" s="21" t="n">
        <v>0</v>
      </c>
      <c r="S115" s="21" t="n">
        <v>0</v>
      </c>
      <c r="T115" s="21" t="n">
        <v>0</v>
      </c>
      <c r="U115" s="21" t="n">
        <v>0</v>
      </c>
      <c r="V115" s="21" t="n">
        <v>0</v>
      </c>
      <c r="W115" s="116"/>
      <c r="X115" s="116"/>
    </row>
    <row r="116" s="1" customFormat="true" ht="14.35" hidden="false" customHeight="false" outlineLevel="0" collapsed="false">
      <c r="A116" s="38" t="s">
        <v>248</v>
      </c>
      <c r="B116" s="37" t="s">
        <v>249</v>
      </c>
      <c r="C116" s="21" t="n">
        <f aca="false">D116+M116+Q116</f>
        <v>1547997</v>
      </c>
      <c r="D116" s="21" t="n">
        <f aca="false">SUM(E116:I116)</f>
        <v>0</v>
      </c>
      <c r="E116" s="21" t="n">
        <v>0</v>
      </c>
      <c r="F116" s="21" t="n">
        <v>0</v>
      </c>
      <c r="G116" s="21" t="n">
        <v>0</v>
      </c>
      <c r="H116" s="21" t="n">
        <v>0</v>
      </c>
      <c r="I116" s="21" t="n">
        <v>0</v>
      </c>
      <c r="J116" s="21" t="n">
        <v>0</v>
      </c>
      <c r="K116" s="21" t="n">
        <v>0</v>
      </c>
      <c r="L116" s="21" t="n">
        <v>776</v>
      </c>
      <c r="M116" s="21" t="n">
        <v>1547997</v>
      </c>
      <c r="N116" s="21" t="n">
        <v>0</v>
      </c>
      <c r="O116" s="21" t="n">
        <v>0</v>
      </c>
      <c r="P116" s="21" t="n">
        <v>0</v>
      </c>
      <c r="Q116" s="21" t="n">
        <v>0</v>
      </c>
      <c r="R116" s="21" t="n">
        <v>0</v>
      </c>
      <c r="S116" s="21" t="n">
        <v>0</v>
      </c>
      <c r="T116" s="21" t="n">
        <v>0</v>
      </c>
      <c r="U116" s="21" t="n">
        <v>0</v>
      </c>
      <c r="V116" s="21" t="n">
        <v>0</v>
      </c>
      <c r="W116" s="116"/>
      <c r="X116" s="116"/>
    </row>
    <row r="117" s="1" customFormat="true" ht="14.35" hidden="false" customHeight="false" outlineLevel="0" collapsed="false">
      <c r="A117" s="120" t="s">
        <v>250</v>
      </c>
      <c r="B117" s="120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16"/>
      <c r="X117" s="116"/>
    </row>
    <row r="118" customFormat="false" ht="14.35" hidden="false" customHeight="false" outlineLevel="0" collapsed="false">
      <c r="A118" s="54" t="s">
        <v>694</v>
      </c>
      <c r="B118" s="54"/>
      <c r="C118" s="49" t="n">
        <f aca="false">C119+C122+C125+C132+C136</f>
        <v>27952517.42</v>
      </c>
      <c r="D118" s="49" t="n">
        <f aca="false">D119+D122+D125+D132+D136</f>
        <v>6173183.44</v>
      </c>
      <c r="E118" s="49" t="n">
        <f aca="false">E119+E122+E125+E132+E136</f>
        <v>2501066.58</v>
      </c>
      <c r="F118" s="49" t="n">
        <f aca="false">F119+F122+F125+F132+F136</f>
        <v>168085.96</v>
      </c>
      <c r="G118" s="49" t="n">
        <f aca="false">G119+G122+G125+G132+G136</f>
        <v>0</v>
      </c>
      <c r="H118" s="49" t="n">
        <f aca="false">H119+H122+H125+H132+H136</f>
        <v>490009.19</v>
      </c>
      <c r="I118" s="49" t="n">
        <f aca="false">I119+I122+I125+I132+I136</f>
        <v>3014021.71</v>
      </c>
      <c r="J118" s="49" t="n">
        <f aca="false">J119+J122+J125+J132+J136</f>
        <v>0</v>
      </c>
      <c r="K118" s="49" t="n">
        <f aca="false">K119+K122+K125+K132+K136</f>
        <v>0</v>
      </c>
      <c r="L118" s="49" t="n">
        <f aca="false">L119+L122+L125+L132+L136</f>
        <v>3653.2</v>
      </c>
      <c r="M118" s="49" t="n">
        <f aca="false">M119+M122+M125+M132+M136</f>
        <v>7038552.98</v>
      </c>
      <c r="N118" s="49" t="n">
        <f aca="false">N119+N122+N125+N132+N136</f>
        <v>0</v>
      </c>
      <c r="O118" s="49" t="n">
        <f aca="false">O119+O122+O125+O132+O136</f>
        <v>0</v>
      </c>
      <c r="P118" s="49" t="n">
        <f aca="false">P119+P122+P125+P132+P136</f>
        <v>3251</v>
      </c>
      <c r="Q118" s="49" t="n">
        <f aca="false">Q119+Q122+Q125+Q132+Q136</f>
        <v>14740781</v>
      </c>
      <c r="R118" s="49" t="n">
        <f aca="false">R119+R122+R125+R132+R136</f>
        <v>0</v>
      </c>
      <c r="S118" s="49" t="n">
        <f aca="false">S119+S122+S125+S132+S136</f>
        <v>0</v>
      </c>
      <c r="T118" s="49" t="n">
        <f aca="false">T119+T122+T125+T132+T136</f>
        <v>0</v>
      </c>
      <c r="U118" s="49" t="n">
        <f aca="false">U119+U122+U125+U132+U136</f>
        <v>0</v>
      </c>
      <c r="V118" s="49" t="n">
        <f aca="false">V119+V122+V125+V132+V136</f>
        <v>0</v>
      </c>
      <c r="W118" s="116"/>
      <c r="X118" s="116"/>
    </row>
    <row r="119" customFormat="false" ht="14.35" hidden="false" customHeight="false" outlineLevel="0" collapsed="false">
      <c r="A119" s="36" t="n">
        <v>1</v>
      </c>
      <c r="B119" s="37" t="s">
        <v>251</v>
      </c>
      <c r="C119" s="21" t="n">
        <f aca="false">C120</f>
        <v>2100741</v>
      </c>
      <c r="D119" s="21" t="n">
        <f aca="false">D120</f>
        <v>492212</v>
      </c>
      <c r="E119" s="21" t="n">
        <v>0</v>
      </c>
      <c r="F119" s="21" t="n">
        <v>0</v>
      </c>
      <c r="G119" s="21" t="n">
        <v>0</v>
      </c>
      <c r="H119" s="21" t="n">
        <f aca="false">H120</f>
        <v>69272</v>
      </c>
      <c r="I119" s="21" t="n">
        <v>422940</v>
      </c>
      <c r="J119" s="21" t="n">
        <v>0</v>
      </c>
      <c r="K119" s="21" t="n">
        <v>0</v>
      </c>
      <c r="L119" s="21" t="n">
        <v>0</v>
      </c>
      <c r="M119" s="21" t="n">
        <v>0</v>
      </c>
      <c r="N119" s="21" t="n">
        <v>0</v>
      </c>
      <c r="O119" s="21" t="n">
        <v>0</v>
      </c>
      <c r="P119" s="21" t="n">
        <v>325</v>
      </c>
      <c r="Q119" s="21" t="n">
        <f aca="false">Q120</f>
        <v>1608529</v>
      </c>
      <c r="R119" s="21" t="n">
        <v>0</v>
      </c>
      <c r="S119" s="21" t="n">
        <v>0</v>
      </c>
      <c r="T119" s="21" t="n">
        <v>0</v>
      </c>
      <c r="U119" s="21" t="n">
        <v>0</v>
      </c>
      <c r="V119" s="21" t="n">
        <v>0</v>
      </c>
      <c r="W119" s="116"/>
      <c r="X119" s="116"/>
    </row>
    <row r="120" s="1" customFormat="true" ht="14.35" hidden="false" customHeight="false" outlineLevel="0" collapsed="false">
      <c r="A120" s="36" t="s">
        <v>36</v>
      </c>
      <c r="B120" s="37" t="s">
        <v>252</v>
      </c>
      <c r="C120" s="21" t="n">
        <f aca="false">C121</f>
        <v>2100741</v>
      </c>
      <c r="D120" s="21" t="n">
        <v>492212</v>
      </c>
      <c r="E120" s="21" t="n">
        <v>0</v>
      </c>
      <c r="F120" s="21" t="n">
        <v>0</v>
      </c>
      <c r="G120" s="21" t="n">
        <v>0</v>
      </c>
      <c r="H120" s="21" t="n">
        <v>69272</v>
      </c>
      <c r="I120" s="21" t="n">
        <v>422940</v>
      </c>
      <c r="J120" s="21" t="n">
        <v>0</v>
      </c>
      <c r="K120" s="21" t="n">
        <v>0</v>
      </c>
      <c r="L120" s="21" t="n">
        <v>0</v>
      </c>
      <c r="M120" s="21" t="n">
        <v>0</v>
      </c>
      <c r="N120" s="21" t="n">
        <v>0</v>
      </c>
      <c r="O120" s="21" t="n">
        <v>0</v>
      </c>
      <c r="P120" s="21" t="n">
        <v>325</v>
      </c>
      <c r="Q120" s="21" t="n">
        <v>1608529</v>
      </c>
      <c r="R120" s="21" t="n">
        <v>0</v>
      </c>
      <c r="S120" s="21" t="n">
        <v>0</v>
      </c>
      <c r="T120" s="21" t="n">
        <v>0</v>
      </c>
      <c r="U120" s="21" t="n">
        <v>0</v>
      </c>
      <c r="V120" s="21" t="n">
        <v>0</v>
      </c>
      <c r="W120" s="116"/>
      <c r="X120" s="116"/>
    </row>
    <row r="121" customFormat="false" ht="14.35" hidden="false" customHeight="false" outlineLevel="0" collapsed="false">
      <c r="A121" s="38" t="s">
        <v>38</v>
      </c>
      <c r="B121" s="54" t="s">
        <v>253</v>
      </c>
      <c r="C121" s="21" t="n">
        <v>2100741</v>
      </c>
      <c r="D121" s="21" t="n">
        <v>492212</v>
      </c>
      <c r="E121" s="21" t="n">
        <v>0</v>
      </c>
      <c r="F121" s="21" t="n">
        <v>0</v>
      </c>
      <c r="G121" s="21" t="n">
        <v>0</v>
      </c>
      <c r="H121" s="21" t="n">
        <v>69272</v>
      </c>
      <c r="I121" s="21" t="n">
        <v>422940</v>
      </c>
      <c r="J121" s="21" t="n">
        <v>0</v>
      </c>
      <c r="K121" s="21" t="n">
        <v>0</v>
      </c>
      <c r="L121" s="21" t="n">
        <v>0</v>
      </c>
      <c r="M121" s="21" t="n">
        <v>0</v>
      </c>
      <c r="N121" s="21" t="n">
        <v>0</v>
      </c>
      <c r="O121" s="21" t="n">
        <v>0</v>
      </c>
      <c r="P121" s="121" t="n">
        <v>325</v>
      </c>
      <c r="Q121" s="121" t="n">
        <v>1608529</v>
      </c>
      <c r="R121" s="21" t="n">
        <v>0</v>
      </c>
      <c r="S121" s="21" t="n">
        <v>0</v>
      </c>
      <c r="T121" s="49" t="n">
        <v>0</v>
      </c>
      <c r="U121" s="49" t="n">
        <v>0</v>
      </c>
      <c r="V121" s="49" t="n">
        <v>0</v>
      </c>
      <c r="W121" s="116"/>
      <c r="X121" s="116"/>
    </row>
    <row r="122" customFormat="false" ht="14.35" hidden="false" customHeight="false" outlineLevel="0" collapsed="false">
      <c r="A122" s="36" t="s">
        <v>41</v>
      </c>
      <c r="B122" s="54" t="s">
        <v>35</v>
      </c>
      <c r="C122" s="49" t="n">
        <f aca="false">C123</f>
        <v>3839309.73</v>
      </c>
      <c r="D122" s="49" t="n">
        <f aca="false">D123</f>
        <v>1234714.73</v>
      </c>
      <c r="E122" s="49" t="n">
        <f aca="false">E123</f>
        <v>318198.58</v>
      </c>
      <c r="F122" s="49" t="n">
        <f aca="false">F123</f>
        <v>76855.96</v>
      </c>
      <c r="G122" s="49" t="n">
        <f aca="false">G123</f>
        <v>0</v>
      </c>
      <c r="H122" s="49" t="n">
        <f aca="false">H123</f>
        <v>73053.19</v>
      </c>
      <c r="I122" s="49" t="n">
        <f aca="false">I123</f>
        <v>766607</v>
      </c>
      <c r="J122" s="49" t="n">
        <f aca="false">J123</f>
        <v>0</v>
      </c>
      <c r="K122" s="49" t="n">
        <f aca="false">K123</f>
        <v>0</v>
      </c>
      <c r="L122" s="49" t="n">
        <f aca="false">L123</f>
        <v>365.2</v>
      </c>
      <c r="M122" s="49" t="n">
        <f aca="false">M123</f>
        <v>657198</v>
      </c>
      <c r="N122" s="49" t="n">
        <f aca="false">N123</f>
        <v>0</v>
      </c>
      <c r="O122" s="49" t="n">
        <f aca="false">O123</f>
        <v>0</v>
      </c>
      <c r="P122" s="49" t="n">
        <f aca="false">P123</f>
        <v>428</v>
      </c>
      <c r="Q122" s="49" t="n">
        <f aca="false">Q123</f>
        <v>1947397</v>
      </c>
      <c r="R122" s="49" t="n">
        <v>0</v>
      </c>
      <c r="S122" s="49" t="n">
        <v>0</v>
      </c>
      <c r="T122" s="49" t="n">
        <v>0</v>
      </c>
      <c r="U122" s="49" t="n">
        <v>0</v>
      </c>
      <c r="V122" s="49" t="n">
        <v>0</v>
      </c>
      <c r="W122" s="116"/>
      <c r="X122" s="116"/>
    </row>
    <row r="123" customFormat="false" ht="14.35" hidden="false" customHeight="false" outlineLevel="0" collapsed="false">
      <c r="A123" s="36" t="s">
        <v>43</v>
      </c>
      <c r="B123" s="54" t="s">
        <v>37</v>
      </c>
      <c r="C123" s="49" t="n">
        <f aca="false">C124</f>
        <v>3839309.73</v>
      </c>
      <c r="D123" s="49" t="n">
        <f aca="false">D124</f>
        <v>1234714.73</v>
      </c>
      <c r="E123" s="49" t="n">
        <f aca="false">E124</f>
        <v>318198.58</v>
      </c>
      <c r="F123" s="49" t="n">
        <f aca="false">F124</f>
        <v>76855.96</v>
      </c>
      <c r="G123" s="49" t="n">
        <f aca="false">G124</f>
        <v>0</v>
      </c>
      <c r="H123" s="49" t="n">
        <f aca="false">H124</f>
        <v>73053.19</v>
      </c>
      <c r="I123" s="49" t="n">
        <f aca="false">I124</f>
        <v>766607</v>
      </c>
      <c r="J123" s="49" t="n">
        <f aca="false">J124</f>
        <v>0</v>
      </c>
      <c r="K123" s="49" t="n">
        <f aca="false">K124</f>
        <v>0</v>
      </c>
      <c r="L123" s="49" t="n">
        <f aca="false">L124</f>
        <v>365.2</v>
      </c>
      <c r="M123" s="49" t="n">
        <f aca="false">M124</f>
        <v>657198</v>
      </c>
      <c r="N123" s="49" t="n">
        <f aca="false">N124</f>
        <v>0</v>
      </c>
      <c r="O123" s="49" t="n">
        <f aca="false">O124</f>
        <v>0</v>
      </c>
      <c r="P123" s="49" t="n">
        <f aca="false">P124</f>
        <v>428</v>
      </c>
      <c r="Q123" s="49" t="n">
        <f aca="false">Q124</f>
        <v>1947397</v>
      </c>
      <c r="R123" s="49" t="n">
        <v>0</v>
      </c>
      <c r="S123" s="49" t="n">
        <v>0</v>
      </c>
      <c r="T123" s="49" t="n">
        <v>0</v>
      </c>
      <c r="U123" s="49" t="n">
        <v>0</v>
      </c>
      <c r="V123" s="49" t="n">
        <v>0</v>
      </c>
      <c r="W123" s="116"/>
      <c r="X123" s="116"/>
    </row>
    <row r="124" s="1" customFormat="true" ht="14.35" hidden="false" customHeight="false" outlineLevel="0" collapsed="false">
      <c r="A124" s="38" t="s">
        <v>255</v>
      </c>
      <c r="B124" s="37" t="s">
        <v>256</v>
      </c>
      <c r="C124" s="21" t="n">
        <v>3839309.73</v>
      </c>
      <c r="D124" s="21" t="n">
        <v>1234714.73</v>
      </c>
      <c r="E124" s="21" t="n">
        <v>318198.58</v>
      </c>
      <c r="F124" s="21" t="n">
        <v>76855.96</v>
      </c>
      <c r="G124" s="21" t="n">
        <v>0</v>
      </c>
      <c r="H124" s="21" t="n">
        <v>73053.19</v>
      </c>
      <c r="I124" s="21" t="n">
        <v>766607</v>
      </c>
      <c r="J124" s="117" t="n">
        <v>0</v>
      </c>
      <c r="K124" s="117" t="n">
        <v>0</v>
      </c>
      <c r="L124" s="21" t="n">
        <v>365.2</v>
      </c>
      <c r="M124" s="21" t="n">
        <v>657198</v>
      </c>
      <c r="N124" s="117" t="n">
        <v>0</v>
      </c>
      <c r="O124" s="117" t="n">
        <v>0</v>
      </c>
      <c r="P124" s="21" t="n">
        <v>428</v>
      </c>
      <c r="Q124" s="21" t="n">
        <v>1947397</v>
      </c>
      <c r="R124" s="117" t="n">
        <v>0</v>
      </c>
      <c r="S124" s="117" t="n">
        <v>0</v>
      </c>
      <c r="T124" s="117" t="n">
        <v>0</v>
      </c>
      <c r="U124" s="117" t="n">
        <v>0</v>
      </c>
      <c r="V124" s="117" t="n">
        <v>0</v>
      </c>
      <c r="W124" s="116"/>
      <c r="X124" s="116"/>
    </row>
    <row r="125" customFormat="false" ht="14.35" hidden="false" customHeight="false" outlineLevel="0" collapsed="false">
      <c r="A125" s="36" t="s">
        <v>57</v>
      </c>
      <c r="B125" s="54" t="s">
        <v>58</v>
      </c>
      <c r="C125" s="49" t="n">
        <f aca="false">C126+C129</f>
        <v>12091538</v>
      </c>
      <c r="D125" s="49" t="n">
        <v>1821601.71</v>
      </c>
      <c r="E125" s="49" t="n">
        <v>1390000</v>
      </c>
      <c r="F125" s="49" t="n">
        <v>0</v>
      </c>
      <c r="G125" s="49" t="n">
        <v>0</v>
      </c>
      <c r="H125" s="49" t="n">
        <v>0</v>
      </c>
      <c r="I125" s="49" t="n">
        <v>431601.71</v>
      </c>
      <c r="J125" s="49" t="n">
        <v>0</v>
      </c>
      <c r="K125" s="49" t="n">
        <v>0</v>
      </c>
      <c r="L125" s="49" t="n">
        <f aca="false">L129+L126</f>
        <v>1968</v>
      </c>
      <c r="M125" s="49" t="n">
        <f aca="false">M126+M129</f>
        <v>4042721.29</v>
      </c>
      <c r="N125" s="49" t="n">
        <v>0</v>
      </c>
      <c r="O125" s="49" t="n">
        <v>0</v>
      </c>
      <c r="P125" s="49" t="n">
        <v>1328</v>
      </c>
      <c r="Q125" s="49" t="n">
        <v>6227215</v>
      </c>
      <c r="R125" s="49" t="n">
        <v>0</v>
      </c>
      <c r="S125" s="49" t="n">
        <v>0</v>
      </c>
      <c r="T125" s="49" t="n">
        <v>0</v>
      </c>
      <c r="U125" s="49" t="n">
        <v>0</v>
      </c>
      <c r="V125" s="49" t="n">
        <v>0</v>
      </c>
      <c r="W125" s="116"/>
      <c r="X125" s="116"/>
    </row>
    <row r="126" s="1" customFormat="true" ht="14.35" hidden="false" customHeight="false" outlineLevel="0" collapsed="false">
      <c r="A126" s="38" t="s">
        <v>59</v>
      </c>
      <c r="B126" s="37" t="s">
        <v>97</v>
      </c>
      <c r="C126" s="21" t="n">
        <f aca="false">SUM(C127:C128)</f>
        <v>2828023</v>
      </c>
      <c r="D126" s="21" t="n">
        <v>0</v>
      </c>
      <c r="E126" s="21" t="n">
        <v>0</v>
      </c>
      <c r="F126" s="21" t="n">
        <v>0</v>
      </c>
      <c r="G126" s="21" t="n">
        <v>0</v>
      </c>
      <c r="H126" s="21" t="n">
        <v>0</v>
      </c>
      <c r="I126" s="21" t="n">
        <v>0</v>
      </c>
      <c r="J126" s="21" t="n">
        <v>0</v>
      </c>
      <c r="K126" s="21" t="n">
        <v>0</v>
      </c>
      <c r="L126" s="21" t="n">
        <f aca="false">SUM(L127:L128)</f>
        <v>1360</v>
      </c>
      <c r="M126" s="21" t="n">
        <f aca="false">SUM(M127:M128)</f>
        <v>2828023</v>
      </c>
      <c r="N126" s="21" t="n">
        <v>0</v>
      </c>
      <c r="O126" s="21" t="n">
        <v>0</v>
      </c>
      <c r="P126" s="21" t="n">
        <v>0</v>
      </c>
      <c r="Q126" s="21" t="n">
        <v>0</v>
      </c>
      <c r="R126" s="21" t="n">
        <v>0</v>
      </c>
      <c r="S126" s="21" t="n">
        <v>0</v>
      </c>
      <c r="T126" s="21" t="n">
        <v>0</v>
      </c>
      <c r="U126" s="21" t="n">
        <v>0</v>
      </c>
      <c r="V126" s="21" t="n">
        <v>0</v>
      </c>
      <c r="W126" s="116"/>
      <c r="X126" s="116"/>
    </row>
    <row r="127" s="1" customFormat="true" ht="14.35" hidden="false" customHeight="false" outlineLevel="0" collapsed="false">
      <c r="A127" s="38" t="s">
        <v>61</v>
      </c>
      <c r="B127" s="37" t="s">
        <v>257</v>
      </c>
      <c r="C127" s="121" t="n">
        <v>1584300</v>
      </c>
      <c r="D127" s="21" t="n">
        <v>0</v>
      </c>
      <c r="E127" s="21" t="n">
        <v>0</v>
      </c>
      <c r="F127" s="21" t="n">
        <v>0</v>
      </c>
      <c r="G127" s="21" t="n">
        <v>0</v>
      </c>
      <c r="H127" s="21" t="n">
        <v>0</v>
      </c>
      <c r="I127" s="21" t="n">
        <v>0</v>
      </c>
      <c r="J127" s="21" t="n">
        <v>0</v>
      </c>
      <c r="K127" s="21" t="n">
        <v>0</v>
      </c>
      <c r="L127" s="121" t="n">
        <v>750</v>
      </c>
      <c r="M127" s="121" t="n">
        <v>1584300</v>
      </c>
      <c r="N127" s="122" t="n">
        <v>0</v>
      </c>
      <c r="O127" s="122" t="n">
        <v>0</v>
      </c>
      <c r="P127" s="21" t="n">
        <v>0</v>
      </c>
      <c r="Q127" s="21" t="n">
        <v>0</v>
      </c>
      <c r="R127" s="21" t="n">
        <v>0</v>
      </c>
      <c r="S127" s="21" t="n">
        <v>0</v>
      </c>
      <c r="T127" s="21" t="n">
        <v>0</v>
      </c>
      <c r="U127" s="21" t="n">
        <v>0</v>
      </c>
      <c r="V127" s="21" t="n">
        <v>0</v>
      </c>
      <c r="W127" s="116"/>
      <c r="X127" s="116"/>
    </row>
    <row r="128" s="1" customFormat="true" ht="14.35" hidden="false" customHeight="false" outlineLevel="0" collapsed="false">
      <c r="A128" s="38" t="s">
        <v>63</v>
      </c>
      <c r="B128" s="37" t="s">
        <v>258</v>
      </c>
      <c r="C128" s="121" t="n">
        <v>1243723</v>
      </c>
      <c r="D128" s="21" t="n">
        <v>0</v>
      </c>
      <c r="E128" s="21" t="n">
        <v>0</v>
      </c>
      <c r="F128" s="21" t="n">
        <v>0</v>
      </c>
      <c r="G128" s="21" t="n">
        <v>0</v>
      </c>
      <c r="H128" s="21" t="n">
        <v>0</v>
      </c>
      <c r="I128" s="21" t="n">
        <v>0</v>
      </c>
      <c r="J128" s="21" t="n">
        <v>0</v>
      </c>
      <c r="K128" s="21" t="n">
        <v>0</v>
      </c>
      <c r="L128" s="121" t="n">
        <v>610</v>
      </c>
      <c r="M128" s="121" t="n">
        <v>1243723</v>
      </c>
      <c r="N128" s="122" t="n">
        <v>0</v>
      </c>
      <c r="O128" s="122" t="n">
        <v>0</v>
      </c>
      <c r="P128" s="21" t="n">
        <v>0</v>
      </c>
      <c r="Q128" s="21" t="n">
        <v>0</v>
      </c>
      <c r="R128" s="21" t="n">
        <v>0</v>
      </c>
      <c r="S128" s="21" t="n">
        <v>0</v>
      </c>
      <c r="T128" s="21" t="n">
        <v>0</v>
      </c>
      <c r="U128" s="21" t="n">
        <v>0</v>
      </c>
      <c r="V128" s="21" t="n">
        <v>0</v>
      </c>
      <c r="W128" s="116"/>
      <c r="X128" s="116"/>
    </row>
    <row r="129" s="1" customFormat="true" ht="14.35" hidden="false" customHeight="false" outlineLevel="0" collapsed="false">
      <c r="A129" s="38" t="s">
        <v>88</v>
      </c>
      <c r="B129" s="37" t="s">
        <v>107</v>
      </c>
      <c r="C129" s="21" t="n">
        <v>9263515</v>
      </c>
      <c r="D129" s="21" t="n">
        <v>1821601.71</v>
      </c>
      <c r="E129" s="21" t="n">
        <v>1390000</v>
      </c>
      <c r="F129" s="21" t="n">
        <v>0</v>
      </c>
      <c r="G129" s="21" t="n">
        <v>0</v>
      </c>
      <c r="H129" s="21" t="n">
        <v>0</v>
      </c>
      <c r="I129" s="21" t="n">
        <v>431601.71</v>
      </c>
      <c r="J129" s="21" t="n">
        <v>0</v>
      </c>
      <c r="K129" s="21" t="n">
        <v>0</v>
      </c>
      <c r="L129" s="21" t="n">
        <f aca="false">L130</f>
        <v>608</v>
      </c>
      <c r="M129" s="21" t="n">
        <v>1214698.29</v>
      </c>
      <c r="N129" s="21" t="n">
        <v>0</v>
      </c>
      <c r="O129" s="21" t="n">
        <v>0</v>
      </c>
      <c r="P129" s="21" t="n">
        <v>1328</v>
      </c>
      <c r="Q129" s="21" t="n">
        <v>6227215</v>
      </c>
      <c r="R129" s="21" t="n">
        <v>0</v>
      </c>
      <c r="S129" s="21" t="n">
        <v>0</v>
      </c>
      <c r="T129" s="21" t="n">
        <v>0</v>
      </c>
      <c r="U129" s="21" t="n">
        <v>0</v>
      </c>
      <c r="V129" s="21" t="n">
        <v>0</v>
      </c>
      <c r="W129" s="116"/>
      <c r="X129" s="116"/>
    </row>
    <row r="130" s="1" customFormat="true" ht="14.35" hidden="false" customHeight="false" outlineLevel="0" collapsed="false">
      <c r="A130" s="38" t="s">
        <v>90</v>
      </c>
      <c r="B130" s="54" t="s">
        <v>259</v>
      </c>
      <c r="C130" s="21" t="n">
        <v>3036300</v>
      </c>
      <c r="D130" s="21" t="n">
        <v>1821601.71</v>
      </c>
      <c r="E130" s="21" t="n">
        <v>1390000</v>
      </c>
      <c r="F130" s="21" t="n">
        <v>0</v>
      </c>
      <c r="G130" s="21" t="n">
        <v>0</v>
      </c>
      <c r="H130" s="21" t="n">
        <v>0</v>
      </c>
      <c r="I130" s="21" t="n">
        <v>431601.71</v>
      </c>
      <c r="J130" s="21" t="n">
        <v>0</v>
      </c>
      <c r="K130" s="21" t="n">
        <v>0</v>
      </c>
      <c r="L130" s="21" t="n">
        <v>608</v>
      </c>
      <c r="M130" s="21" t="n">
        <v>1214698.29</v>
      </c>
      <c r="N130" s="49" t="n">
        <v>0</v>
      </c>
      <c r="O130" s="117" t="n">
        <v>0</v>
      </c>
      <c r="P130" s="21" t="n">
        <v>0</v>
      </c>
      <c r="Q130" s="21" t="n">
        <v>0</v>
      </c>
      <c r="R130" s="21" t="n">
        <v>0</v>
      </c>
      <c r="S130" s="21" t="n">
        <v>0</v>
      </c>
      <c r="T130" s="49" t="n">
        <v>0</v>
      </c>
      <c r="U130" s="49" t="n">
        <v>0</v>
      </c>
      <c r="V130" s="49" t="n">
        <v>0</v>
      </c>
      <c r="W130" s="116"/>
      <c r="X130" s="116"/>
    </row>
    <row r="131" s="1" customFormat="true" ht="14.35" hidden="false" customHeight="false" outlineLevel="0" collapsed="false">
      <c r="A131" s="38" t="s">
        <v>261</v>
      </c>
      <c r="B131" s="54" t="s">
        <v>262</v>
      </c>
      <c r="C131" s="21" t="n">
        <v>6227215</v>
      </c>
      <c r="D131" s="21" t="n">
        <v>0</v>
      </c>
      <c r="E131" s="21" t="n">
        <v>0</v>
      </c>
      <c r="F131" s="21" t="n">
        <v>0</v>
      </c>
      <c r="G131" s="21" t="n">
        <v>0</v>
      </c>
      <c r="H131" s="21" t="n">
        <v>0</v>
      </c>
      <c r="I131" s="21" t="n">
        <v>0</v>
      </c>
      <c r="J131" s="21" t="n">
        <v>0</v>
      </c>
      <c r="K131" s="21" t="n">
        <v>0</v>
      </c>
      <c r="L131" s="21" t="n">
        <v>0</v>
      </c>
      <c r="M131" s="21" t="n">
        <v>0</v>
      </c>
      <c r="N131" s="49" t="n">
        <v>0</v>
      </c>
      <c r="O131" s="117" t="n">
        <v>0</v>
      </c>
      <c r="P131" s="21" t="n">
        <v>1328</v>
      </c>
      <c r="Q131" s="21" t="n">
        <v>6227215</v>
      </c>
      <c r="R131" s="21" t="n">
        <v>0</v>
      </c>
      <c r="S131" s="21" t="n">
        <v>0</v>
      </c>
      <c r="T131" s="49" t="n">
        <v>0</v>
      </c>
      <c r="U131" s="49" t="n">
        <v>0</v>
      </c>
      <c r="V131" s="49" t="n">
        <v>0</v>
      </c>
      <c r="W131" s="116"/>
      <c r="X131" s="116"/>
    </row>
    <row r="132" customFormat="false" ht="14.35" hidden="false" customHeight="false" outlineLevel="0" collapsed="false">
      <c r="A132" s="36" t="s">
        <v>130</v>
      </c>
      <c r="B132" s="54" t="s">
        <v>1390</v>
      </c>
      <c r="C132" s="49" t="n">
        <f aca="false">C133</f>
        <v>6824304.69</v>
      </c>
      <c r="D132" s="49" t="n">
        <f aca="false">D133</f>
        <v>1810063</v>
      </c>
      <c r="E132" s="49" t="n">
        <f aca="false">E133</f>
        <v>792868</v>
      </c>
      <c r="F132" s="49" t="n">
        <f aca="false">F133</f>
        <v>0</v>
      </c>
      <c r="G132" s="49" t="n">
        <f aca="false">G133</f>
        <v>0</v>
      </c>
      <c r="H132" s="49" t="n">
        <f aca="false">H133</f>
        <v>236851</v>
      </c>
      <c r="I132" s="49" t="n">
        <f aca="false">I133</f>
        <v>780344</v>
      </c>
      <c r="J132" s="49" t="n">
        <v>0</v>
      </c>
      <c r="K132" s="49" t="n">
        <v>0</v>
      </c>
      <c r="L132" s="49" t="n">
        <v>1320</v>
      </c>
      <c r="M132" s="49" t="n">
        <f aca="false">M133</f>
        <v>2338633.69</v>
      </c>
      <c r="N132" s="49" t="n">
        <v>0</v>
      </c>
      <c r="O132" s="49" t="n">
        <v>0</v>
      </c>
      <c r="P132" s="49" t="n">
        <v>688</v>
      </c>
      <c r="Q132" s="49" t="n">
        <f aca="false">Q133</f>
        <v>2675608</v>
      </c>
      <c r="R132" s="49" t="n">
        <v>0</v>
      </c>
      <c r="S132" s="49" t="n">
        <v>0</v>
      </c>
      <c r="T132" s="49" t="n">
        <v>0</v>
      </c>
      <c r="U132" s="49" t="n">
        <v>0</v>
      </c>
      <c r="V132" s="49" t="n">
        <v>0</v>
      </c>
      <c r="W132" s="116"/>
      <c r="X132" s="116"/>
    </row>
    <row r="133" customFormat="false" ht="14.35" hidden="false" customHeight="false" outlineLevel="0" collapsed="false">
      <c r="A133" s="36" t="s">
        <v>132</v>
      </c>
      <c r="B133" s="54" t="s">
        <v>1391</v>
      </c>
      <c r="C133" s="49" t="n">
        <f aca="false">SUM(C134:C135)</f>
        <v>6824304.69</v>
      </c>
      <c r="D133" s="49" t="n">
        <f aca="false">SUM(D134:D135)</f>
        <v>1810063</v>
      </c>
      <c r="E133" s="49" t="n">
        <f aca="false">SUM(E134:E135)</f>
        <v>792868</v>
      </c>
      <c r="F133" s="49" t="n">
        <f aca="false">SUM(F134:F135)</f>
        <v>0</v>
      </c>
      <c r="G133" s="49" t="n">
        <f aca="false">SUM(G134:G135)</f>
        <v>0</v>
      </c>
      <c r="H133" s="49" t="n">
        <f aca="false">SUM(H134:H135)</f>
        <v>236851</v>
      </c>
      <c r="I133" s="49" t="n">
        <f aca="false">SUM(I134:I135)</f>
        <v>780344</v>
      </c>
      <c r="J133" s="49" t="n">
        <v>0</v>
      </c>
      <c r="K133" s="49" t="n">
        <v>0</v>
      </c>
      <c r="L133" s="49" t="n">
        <v>1320</v>
      </c>
      <c r="M133" s="49" t="n">
        <f aca="false">SUM(M134:M135)</f>
        <v>2338633.69</v>
      </c>
      <c r="N133" s="49" t="n">
        <v>0</v>
      </c>
      <c r="O133" s="49" t="n">
        <v>0</v>
      </c>
      <c r="P133" s="49" t="n">
        <f aca="false">SUM(P134:P135)</f>
        <v>688</v>
      </c>
      <c r="Q133" s="49" t="n">
        <f aca="false">SUM(Q134:Q135)</f>
        <v>2675608</v>
      </c>
      <c r="R133" s="49" t="n">
        <v>0</v>
      </c>
      <c r="S133" s="49" t="n">
        <v>0</v>
      </c>
      <c r="T133" s="49" t="n">
        <v>0</v>
      </c>
      <c r="U133" s="49" t="n">
        <v>0</v>
      </c>
      <c r="V133" s="49" t="n">
        <v>0</v>
      </c>
      <c r="W133" s="116"/>
      <c r="X133" s="116"/>
    </row>
    <row r="134" s="1" customFormat="true" ht="14.35" hidden="false" customHeight="false" outlineLevel="0" collapsed="false">
      <c r="A134" s="38" t="s">
        <v>134</v>
      </c>
      <c r="B134" s="37" t="s">
        <v>263</v>
      </c>
      <c r="C134" s="21" t="n">
        <v>5691346.69</v>
      </c>
      <c r="D134" s="21" t="n">
        <v>1810063</v>
      </c>
      <c r="E134" s="21" t="n">
        <v>792868</v>
      </c>
      <c r="F134" s="21" t="n">
        <v>0</v>
      </c>
      <c r="G134" s="21" t="n">
        <v>0</v>
      </c>
      <c r="H134" s="21" t="n">
        <v>236851</v>
      </c>
      <c r="I134" s="21" t="n">
        <v>780344</v>
      </c>
      <c r="J134" s="21" t="n">
        <v>0</v>
      </c>
      <c r="K134" s="21" t="n">
        <v>0</v>
      </c>
      <c r="L134" s="21" t="n">
        <v>660</v>
      </c>
      <c r="M134" s="21" t="n">
        <v>1205675.69</v>
      </c>
      <c r="N134" s="21" t="n">
        <v>0</v>
      </c>
      <c r="O134" s="21" t="n">
        <v>0</v>
      </c>
      <c r="P134" s="21" t="n">
        <v>688</v>
      </c>
      <c r="Q134" s="21" t="n">
        <v>2675608</v>
      </c>
      <c r="R134" s="21" t="n">
        <v>0</v>
      </c>
      <c r="S134" s="21" t="n">
        <v>0</v>
      </c>
      <c r="T134" s="21" t="n">
        <v>0</v>
      </c>
      <c r="U134" s="21" t="n">
        <v>0</v>
      </c>
      <c r="V134" s="21" t="n">
        <v>0</v>
      </c>
      <c r="W134" s="116"/>
      <c r="X134" s="116"/>
    </row>
    <row r="135" s="1" customFormat="true" ht="14.35" hidden="false" customHeight="false" outlineLevel="0" collapsed="false">
      <c r="A135" s="38" t="s">
        <v>136</v>
      </c>
      <c r="B135" s="37" t="s">
        <v>264</v>
      </c>
      <c r="C135" s="21" t="n">
        <v>1132958</v>
      </c>
      <c r="D135" s="21" t="n">
        <v>0</v>
      </c>
      <c r="E135" s="21" t="n">
        <v>0</v>
      </c>
      <c r="F135" s="21" t="n">
        <v>0</v>
      </c>
      <c r="G135" s="21" t="n">
        <v>0</v>
      </c>
      <c r="H135" s="21" t="n">
        <v>0</v>
      </c>
      <c r="I135" s="21" t="n">
        <v>0</v>
      </c>
      <c r="J135" s="21" t="n">
        <v>0</v>
      </c>
      <c r="K135" s="21" t="n">
        <v>0</v>
      </c>
      <c r="L135" s="21" t="n">
        <v>660</v>
      </c>
      <c r="M135" s="21" t="n">
        <v>1132958</v>
      </c>
      <c r="N135" s="21" t="n">
        <v>0</v>
      </c>
      <c r="O135" s="21" t="n">
        <v>0</v>
      </c>
      <c r="P135" s="21" t="n">
        <v>0</v>
      </c>
      <c r="Q135" s="21" t="n">
        <v>0</v>
      </c>
      <c r="R135" s="21" t="n">
        <v>0</v>
      </c>
      <c r="S135" s="21" t="n">
        <v>0</v>
      </c>
      <c r="T135" s="21" t="n">
        <v>0</v>
      </c>
      <c r="U135" s="21" t="n">
        <v>0</v>
      </c>
      <c r="V135" s="21" t="n">
        <v>0</v>
      </c>
      <c r="W135" s="116"/>
      <c r="X135" s="116"/>
    </row>
    <row r="136" customFormat="false" ht="14.35" hidden="false" customHeight="false" outlineLevel="0" collapsed="false">
      <c r="A136" s="36" t="s">
        <v>152</v>
      </c>
      <c r="B136" s="54" t="s">
        <v>237</v>
      </c>
      <c r="C136" s="49" t="n">
        <v>3096624</v>
      </c>
      <c r="D136" s="49" t="n">
        <v>814592</v>
      </c>
      <c r="E136" s="49" t="n">
        <v>0</v>
      </c>
      <c r="F136" s="49" t="n">
        <v>91230</v>
      </c>
      <c r="G136" s="49" t="n">
        <v>0</v>
      </c>
      <c r="H136" s="49" t="n">
        <v>110833</v>
      </c>
      <c r="I136" s="49" t="n">
        <v>612529</v>
      </c>
      <c r="J136" s="49" t="n">
        <v>0</v>
      </c>
      <c r="K136" s="49" t="n">
        <v>0</v>
      </c>
      <c r="L136" s="49" t="n">
        <v>0</v>
      </c>
      <c r="M136" s="49" t="n">
        <v>0</v>
      </c>
      <c r="N136" s="49" t="n">
        <v>0</v>
      </c>
      <c r="O136" s="49" t="n">
        <v>0</v>
      </c>
      <c r="P136" s="49" t="n">
        <v>482</v>
      </c>
      <c r="Q136" s="49" t="n">
        <v>2282032</v>
      </c>
      <c r="R136" s="49" t="n">
        <v>0</v>
      </c>
      <c r="S136" s="49" t="n">
        <v>0</v>
      </c>
      <c r="T136" s="49" t="n">
        <v>0</v>
      </c>
      <c r="U136" s="49" t="n">
        <v>0</v>
      </c>
      <c r="V136" s="49" t="n">
        <v>0</v>
      </c>
      <c r="W136" s="116"/>
      <c r="X136" s="116"/>
    </row>
    <row r="137" customFormat="false" ht="14.35" hidden="false" customHeight="false" outlineLevel="0" collapsed="false">
      <c r="A137" s="36" t="s">
        <v>154</v>
      </c>
      <c r="B137" s="54" t="s">
        <v>243</v>
      </c>
      <c r="C137" s="49" t="n">
        <v>3096624</v>
      </c>
      <c r="D137" s="49" t="n">
        <v>814592</v>
      </c>
      <c r="E137" s="49" t="n">
        <v>0</v>
      </c>
      <c r="F137" s="49" t="n">
        <v>91230</v>
      </c>
      <c r="G137" s="49" t="n">
        <v>0</v>
      </c>
      <c r="H137" s="49" t="n">
        <v>110833</v>
      </c>
      <c r="I137" s="49" t="n">
        <v>612529</v>
      </c>
      <c r="J137" s="49" t="n">
        <v>0</v>
      </c>
      <c r="K137" s="49" t="n">
        <v>0</v>
      </c>
      <c r="L137" s="49" t="n">
        <v>0</v>
      </c>
      <c r="M137" s="49" t="n">
        <v>0</v>
      </c>
      <c r="N137" s="49" t="n">
        <v>0</v>
      </c>
      <c r="O137" s="49" t="n">
        <v>0</v>
      </c>
      <c r="P137" s="49" t="n">
        <v>482</v>
      </c>
      <c r="Q137" s="49" t="n">
        <v>2282032</v>
      </c>
      <c r="R137" s="49" t="n">
        <v>0</v>
      </c>
      <c r="S137" s="49" t="n">
        <v>0</v>
      </c>
      <c r="T137" s="49" t="n">
        <v>0</v>
      </c>
      <c r="U137" s="49" t="n">
        <v>0</v>
      </c>
      <c r="V137" s="49" t="n">
        <v>0</v>
      </c>
      <c r="W137" s="116"/>
      <c r="X137" s="116"/>
    </row>
    <row r="138" s="1" customFormat="true" ht="14.35" hidden="false" customHeight="false" outlineLevel="0" collapsed="false">
      <c r="A138" s="38" t="s">
        <v>265</v>
      </c>
      <c r="B138" s="37" t="s">
        <v>266</v>
      </c>
      <c r="C138" s="21" t="n">
        <v>3096624</v>
      </c>
      <c r="D138" s="21" t="n">
        <v>814592</v>
      </c>
      <c r="E138" s="21" t="n">
        <v>0</v>
      </c>
      <c r="F138" s="21" t="n">
        <v>91230</v>
      </c>
      <c r="G138" s="21" t="n">
        <v>0</v>
      </c>
      <c r="H138" s="21" t="n">
        <v>110833</v>
      </c>
      <c r="I138" s="21" t="n">
        <v>612529</v>
      </c>
      <c r="J138" s="21" t="n">
        <v>0</v>
      </c>
      <c r="K138" s="21" t="n">
        <v>0</v>
      </c>
      <c r="L138" s="21" t="n">
        <v>0</v>
      </c>
      <c r="M138" s="21" t="n">
        <v>0</v>
      </c>
      <c r="N138" s="21" t="n">
        <v>0</v>
      </c>
      <c r="O138" s="21" t="n">
        <v>0</v>
      </c>
      <c r="P138" s="21" t="n">
        <v>482</v>
      </c>
      <c r="Q138" s="21" t="n">
        <v>2282032</v>
      </c>
      <c r="R138" s="119" t="n">
        <v>0</v>
      </c>
      <c r="S138" s="21" t="n">
        <v>0</v>
      </c>
      <c r="T138" s="21" t="n">
        <v>0</v>
      </c>
      <c r="U138" s="21" t="n">
        <v>0</v>
      </c>
      <c r="V138" s="21" t="n">
        <v>0</v>
      </c>
      <c r="W138" s="116"/>
      <c r="X138" s="116"/>
    </row>
    <row r="139" s="1" customFormat="true" ht="14.35" hidden="false" customHeight="false" outlineLevel="0" collapsed="false">
      <c r="A139" s="120" t="s">
        <v>267</v>
      </c>
      <c r="B139" s="120"/>
      <c r="C139" s="120"/>
      <c r="D139" s="120"/>
      <c r="E139" s="120"/>
      <c r="F139" s="120"/>
      <c r="G139" s="120"/>
      <c r="H139" s="120"/>
      <c r="I139" s="120"/>
      <c r="J139" s="120"/>
      <c r="K139" s="120"/>
      <c r="L139" s="120"/>
      <c r="M139" s="120"/>
      <c r="N139" s="120"/>
      <c r="O139" s="120"/>
      <c r="P139" s="120"/>
      <c r="Q139" s="120"/>
      <c r="R139" s="120"/>
      <c r="S139" s="120"/>
      <c r="T139" s="120"/>
      <c r="U139" s="120"/>
      <c r="V139" s="120"/>
      <c r="W139" s="116"/>
      <c r="X139" s="116"/>
    </row>
    <row r="140" s="1" customFormat="true" ht="14.35" hidden="false" customHeight="false" outlineLevel="0" collapsed="false">
      <c r="A140" s="37" t="s">
        <v>694</v>
      </c>
      <c r="B140" s="37"/>
      <c r="C140" s="21" t="n">
        <f aca="false">C141+C144+C156+C166+C224+C230+C240+C252+C344+C353+C360+C367+C382</f>
        <v>541664200.73</v>
      </c>
      <c r="D140" s="21" t="n">
        <f aca="false">D141+D144+D156+D166+D224+D230+D240+D252+D344+D353+D360+D367+D382</f>
        <v>205510783.26</v>
      </c>
      <c r="E140" s="21" t="n">
        <f aca="false">E141+E144+E156+E166+E224+E230+E240+E252+E344+E353+E360+E367+E382</f>
        <v>136611445.45</v>
      </c>
      <c r="F140" s="21" t="n">
        <f aca="false">F141+F144+F156+F166+F224+F230+F240+F252+F344+F353+F360+F367+F382</f>
        <v>20361159.2</v>
      </c>
      <c r="G140" s="21" t="n">
        <f aca="false">G141+G144+G156+G166+G224+G230+G240+G252+G344+G353+G360+G367+G382</f>
        <v>14950003.02</v>
      </c>
      <c r="H140" s="21" t="n">
        <f aca="false">H141+H144+H156+H166+H224+H230+H240+H252+H344+H353+H360+H367+H382</f>
        <v>12123532.59</v>
      </c>
      <c r="I140" s="21" t="n">
        <f aca="false">I141+I144+I156+I166+I224+I230+I240+I252+I344+I353+I360+I367+I382</f>
        <v>21464643</v>
      </c>
      <c r="J140" s="21" t="n">
        <f aca="false">J141+J144+J156+J166+J224+J230+J240+J252+J344+J353+J360+J367+J382</f>
        <v>0</v>
      </c>
      <c r="K140" s="21" t="n">
        <f aca="false">K141+K144+K156+K166+K224+K230+K240+K252+K344+K353+K360+K367+K382</f>
        <v>0</v>
      </c>
      <c r="L140" s="21" t="n">
        <f aca="false">L141+L144+L156+L166+L224+L230+L240+L252+L344+L353+L360+L367+L382</f>
        <v>95914.96</v>
      </c>
      <c r="M140" s="21" t="n">
        <f aca="false">M141+M144+M156+M166+M224+M230+M240+M252+M344+M353+M360+M367+M382</f>
        <v>210441716.43</v>
      </c>
      <c r="N140" s="21" t="n">
        <f aca="false">N141+N144+N156+N166+N224+N230+N240+N252+N344+N353+N360+N367+N382</f>
        <v>0</v>
      </c>
      <c r="O140" s="21" t="n">
        <f aca="false">O141+O144+O156+O166+O224+O230+O240+O252+O344+O353+O360+O367+O382</f>
        <v>0</v>
      </c>
      <c r="P140" s="21" t="n">
        <f aca="false">P141+P144+P156+P166+P224+P230+P240+P252+P344+P353+P360+P367+P382</f>
        <v>31024.515</v>
      </c>
      <c r="Q140" s="21" t="n">
        <f aca="false">Q141+Q144+Q156+Q166+Q224+Q230+Q240+Q252+Q344+Q353+Q360+Q367+Q382</f>
        <v>120086339.04</v>
      </c>
      <c r="R140" s="21" t="n">
        <f aca="false">R141+R144+R156+R166+R224+R230+R240+R252+R344+R353+R360+R367+R382</f>
        <v>0</v>
      </c>
      <c r="S140" s="21" t="n">
        <f aca="false">S141+S144+S156+S166+S224+S230+S240+S252+S344+S353+S360+S367+S382</f>
        <v>0</v>
      </c>
      <c r="T140" s="21" t="n">
        <f aca="false">T141+T144+T156+T166+T224+T230+T240+T252+T344+T353+T360+T367+T382</f>
        <v>0</v>
      </c>
      <c r="U140" s="21" t="n">
        <f aca="false">U141+U144+U156+U166+U224+U230+U240+U252+U344+U353+U360+U367+U382</f>
        <v>0</v>
      </c>
      <c r="V140" s="21" t="n">
        <f aca="false">V141+V144+V156+V166+V224+V230+V240+V252+V344+V353+V360+V367+V382</f>
        <v>5625362</v>
      </c>
      <c r="W140" s="116"/>
      <c r="X140" s="116"/>
    </row>
    <row r="141" s="1" customFormat="true" ht="14.35" hidden="false" customHeight="false" outlineLevel="0" collapsed="false">
      <c r="A141" s="17" t="n">
        <v>1</v>
      </c>
      <c r="B141" s="37" t="s">
        <v>35</v>
      </c>
      <c r="C141" s="21" t="n">
        <f aca="false">C142</f>
        <v>2585736</v>
      </c>
      <c r="D141" s="21" t="n">
        <f aca="false">D142</f>
        <v>420320</v>
      </c>
      <c r="E141" s="21" t="n">
        <f aca="false">E142</f>
        <v>305826</v>
      </c>
      <c r="F141" s="21" t="n">
        <f aca="false">F142</f>
        <v>114494</v>
      </c>
      <c r="G141" s="21" t="n">
        <f aca="false">G142</f>
        <v>0</v>
      </c>
      <c r="H141" s="21" t="n">
        <f aca="false">H142</f>
        <v>0</v>
      </c>
      <c r="I141" s="21" t="n">
        <f aca="false">I142</f>
        <v>0</v>
      </c>
      <c r="J141" s="21" t="n">
        <f aca="false">J142</f>
        <v>0</v>
      </c>
      <c r="K141" s="21" t="n">
        <f aca="false">K142</f>
        <v>0</v>
      </c>
      <c r="L141" s="21" t="n">
        <f aca="false">L142</f>
        <v>0</v>
      </c>
      <c r="M141" s="21" t="n">
        <f aca="false">M142</f>
        <v>0</v>
      </c>
      <c r="N141" s="21" t="n">
        <f aca="false">N142</f>
        <v>0</v>
      </c>
      <c r="O141" s="21" t="n">
        <f aca="false">O142</f>
        <v>0</v>
      </c>
      <c r="P141" s="21" t="n">
        <f aca="false">P142</f>
        <v>496</v>
      </c>
      <c r="Q141" s="21" t="n">
        <f aca="false">Q142</f>
        <v>2165416</v>
      </c>
      <c r="R141" s="21" t="n">
        <f aca="false">R142</f>
        <v>0</v>
      </c>
      <c r="S141" s="21" t="n">
        <f aca="false">S142</f>
        <v>0</v>
      </c>
      <c r="T141" s="21" t="n">
        <f aca="false">T142</f>
        <v>0</v>
      </c>
      <c r="U141" s="21" t="n">
        <f aca="false">U142</f>
        <v>0</v>
      </c>
      <c r="V141" s="21" t="n">
        <f aca="false">V142</f>
        <v>0</v>
      </c>
      <c r="W141" s="116"/>
      <c r="X141" s="116"/>
    </row>
    <row r="142" s="1" customFormat="true" ht="14.35" hidden="false" customHeight="false" outlineLevel="0" collapsed="false">
      <c r="A142" s="38" t="s">
        <v>36</v>
      </c>
      <c r="B142" s="37" t="s">
        <v>37</v>
      </c>
      <c r="C142" s="21" t="n">
        <f aca="false">C143</f>
        <v>2585736</v>
      </c>
      <c r="D142" s="21" t="n">
        <f aca="false">D143</f>
        <v>420320</v>
      </c>
      <c r="E142" s="21" t="n">
        <f aca="false">E143</f>
        <v>305826</v>
      </c>
      <c r="F142" s="21" t="n">
        <f aca="false">F143</f>
        <v>114494</v>
      </c>
      <c r="G142" s="21" t="n">
        <f aca="false">G143</f>
        <v>0</v>
      </c>
      <c r="H142" s="21" t="n">
        <f aca="false">H143</f>
        <v>0</v>
      </c>
      <c r="I142" s="21" t="n">
        <f aca="false">I143</f>
        <v>0</v>
      </c>
      <c r="J142" s="21" t="n">
        <f aca="false">J143</f>
        <v>0</v>
      </c>
      <c r="K142" s="21" t="n">
        <f aca="false">K143</f>
        <v>0</v>
      </c>
      <c r="L142" s="21" t="n">
        <f aca="false">L143</f>
        <v>0</v>
      </c>
      <c r="M142" s="21" t="n">
        <f aca="false">M143</f>
        <v>0</v>
      </c>
      <c r="N142" s="21" t="n">
        <f aca="false">N143</f>
        <v>0</v>
      </c>
      <c r="O142" s="21" t="n">
        <f aca="false">O143</f>
        <v>0</v>
      </c>
      <c r="P142" s="21" t="n">
        <f aca="false">P143</f>
        <v>496</v>
      </c>
      <c r="Q142" s="21" t="n">
        <f aca="false">Q143</f>
        <v>2165416</v>
      </c>
      <c r="R142" s="21" t="n">
        <f aca="false">R143</f>
        <v>0</v>
      </c>
      <c r="S142" s="21" t="n">
        <f aca="false">S143</f>
        <v>0</v>
      </c>
      <c r="T142" s="21" t="n">
        <f aca="false">T143</f>
        <v>0</v>
      </c>
      <c r="U142" s="21" t="n">
        <f aca="false">U143</f>
        <v>0</v>
      </c>
      <c r="V142" s="21" t="n">
        <f aca="false">V143</f>
        <v>0</v>
      </c>
      <c r="W142" s="116"/>
      <c r="X142" s="116"/>
    </row>
    <row r="143" s="1" customFormat="true" ht="14.35" hidden="false" customHeight="false" outlineLevel="0" collapsed="false">
      <c r="A143" s="38" t="s">
        <v>38</v>
      </c>
      <c r="B143" s="37" t="s">
        <v>268</v>
      </c>
      <c r="C143" s="21" t="n">
        <f aca="false">D143+M143+Q143</f>
        <v>2585736</v>
      </c>
      <c r="D143" s="21" t="n">
        <f aca="false">SUM(E143:I143)</f>
        <v>420320</v>
      </c>
      <c r="E143" s="21" t="n">
        <v>305826</v>
      </c>
      <c r="F143" s="21" t="n">
        <v>114494</v>
      </c>
      <c r="G143" s="21" t="n">
        <v>0</v>
      </c>
      <c r="H143" s="21" t="n">
        <v>0</v>
      </c>
      <c r="I143" s="21" t="n">
        <v>0</v>
      </c>
      <c r="J143" s="117" t="n">
        <v>0</v>
      </c>
      <c r="K143" s="117" t="n">
        <v>0</v>
      </c>
      <c r="L143" s="117" t="n">
        <v>0</v>
      </c>
      <c r="M143" s="117" t="n">
        <v>0</v>
      </c>
      <c r="N143" s="117" t="n">
        <v>0</v>
      </c>
      <c r="O143" s="117" t="n">
        <v>0</v>
      </c>
      <c r="P143" s="21" t="n">
        <v>496</v>
      </c>
      <c r="Q143" s="21" t="n">
        <v>2165416</v>
      </c>
      <c r="R143" s="21" t="n">
        <v>0</v>
      </c>
      <c r="S143" s="21" t="n">
        <v>0</v>
      </c>
      <c r="T143" s="21" t="n">
        <v>0</v>
      </c>
      <c r="U143" s="21" t="n">
        <v>0</v>
      </c>
      <c r="V143" s="21" t="n">
        <v>0</v>
      </c>
      <c r="W143" s="116"/>
      <c r="X143" s="116"/>
    </row>
    <row r="144" s="1" customFormat="true" ht="14.35" hidden="false" customHeight="false" outlineLevel="0" collapsed="false">
      <c r="A144" s="17" t="n">
        <v>2</v>
      </c>
      <c r="B144" s="37" t="s">
        <v>42</v>
      </c>
      <c r="C144" s="21" t="n">
        <f aca="false">C145</f>
        <v>44145727.25</v>
      </c>
      <c r="D144" s="21" t="n">
        <f aca="false">D145</f>
        <v>1480418.25</v>
      </c>
      <c r="E144" s="21" t="n">
        <f aca="false">E145</f>
        <v>0</v>
      </c>
      <c r="F144" s="21" t="n">
        <f aca="false">F145</f>
        <v>386628.25</v>
      </c>
      <c r="G144" s="21" t="n">
        <f aca="false">G145</f>
        <v>0</v>
      </c>
      <c r="H144" s="21" t="n">
        <f aca="false">H145</f>
        <v>345375</v>
      </c>
      <c r="I144" s="21" t="n">
        <f aca="false">I145</f>
        <v>748415</v>
      </c>
      <c r="J144" s="21" t="n">
        <f aca="false">J145</f>
        <v>0</v>
      </c>
      <c r="K144" s="21" t="n">
        <f aca="false">K145</f>
        <v>0</v>
      </c>
      <c r="L144" s="21" t="n">
        <f aca="false">L145</f>
        <v>4157</v>
      </c>
      <c r="M144" s="21" t="n">
        <f aca="false">M145</f>
        <v>12585824</v>
      </c>
      <c r="N144" s="21" t="n">
        <f aca="false">N145</f>
        <v>0</v>
      </c>
      <c r="O144" s="21" t="n">
        <f aca="false">O145</f>
        <v>0</v>
      </c>
      <c r="P144" s="21" t="n">
        <f aca="false">P145</f>
        <v>8060</v>
      </c>
      <c r="Q144" s="21" t="n">
        <f aca="false">Q145</f>
        <v>30079485</v>
      </c>
      <c r="R144" s="21" t="n">
        <f aca="false">R145</f>
        <v>0</v>
      </c>
      <c r="S144" s="21" t="n">
        <f aca="false">S145</f>
        <v>0</v>
      </c>
      <c r="T144" s="21" t="n">
        <f aca="false">T145</f>
        <v>0</v>
      </c>
      <c r="U144" s="21" t="n">
        <f aca="false">U145</f>
        <v>0</v>
      </c>
      <c r="V144" s="21" t="n">
        <f aca="false">V145</f>
        <v>0</v>
      </c>
      <c r="W144" s="116"/>
      <c r="X144" s="116"/>
    </row>
    <row r="145" s="1" customFormat="true" ht="14.35" hidden="false" customHeight="false" outlineLevel="0" collapsed="false">
      <c r="A145" s="38" t="s">
        <v>43</v>
      </c>
      <c r="B145" s="54" t="s">
        <v>42</v>
      </c>
      <c r="C145" s="49" t="n">
        <f aca="false">SUM(C146:C155)</f>
        <v>44145727.25</v>
      </c>
      <c r="D145" s="49" t="n">
        <f aca="false">SUM(D146:D155)</f>
        <v>1480418.25</v>
      </c>
      <c r="E145" s="49" t="n">
        <f aca="false">SUM(E146:E155)</f>
        <v>0</v>
      </c>
      <c r="F145" s="49" t="n">
        <f aca="false">SUM(F146:F155)</f>
        <v>386628.25</v>
      </c>
      <c r="G145" s="49" t="n">
        <f aca="false">SUM(G146:G155)</f>
        <v>0</v>
      </c>
      <c r="H145" s="49" t="n">
        <f aca="false">SUM(H146:H155)</f>
        <v>345375</v>
      </c>
      <c r="I145" s="49" t="n">
        <f aca="false">SUM(I146:I155)</f>
        <v>748415</v>
      </c>
      <c r="J145" s="49" t="n">
        <f aca="false">SUM(J146:J155)</f>
        <v>0</v>
      </c>
      <c r="K145" s="49" t="n">
        <f aca="false">SUM(K146:K155)</f>
        <v>0</v>
      </c>
      <c r="L145" s="49" t="n">
        <f aca="false">SUM(L146:L155)</f>
        <v>4157</v>
      </c>
      <c r="M145" s="49" t="n">
        <f aca="false">SUM(M146:M155)</f>
        <v>12585824</v>
      </c>
      <c r="N145" s="49" t="n">
        <f aca="false">SUM(N146:N155)</f>
        <v>0</v>
      </c>
      <c r="O145" s="49" t="n">
        <f aca="false">SUM(O146:O155)</f>
        <v>0</v>
      </c>
      <c r="P145" s="49" t="n">
        <f aca="false">SUM(P146:P155)</f>
        <v>8060</v>
      </c>
      <c r="Q145" s="49" t="n">
        <f aca="false">SUM(Q146:Q155)</f>
        <v>30079485</v>
      </c>
      <c r="R145" s="49" t="n">
        <f aca="false">SUM(R146:R155)</f>
        <v>0</v>
      </c>
      <c r="S145" s="49" t="n">
        <f aca="false">SUM(S146:S155)</f>
        <v>0</v>
      </c>
      <c r="T145" s="49" t="n">
        <f aca="false">SUM(T146:T155)</f>
        <v>0</v>
      </c>
      <c r="U145" s="49" t="n">
        <f aca="false">SUM(U146:U155)</f>
        <v>0</v>
      </c>
      <c r="V145" s="49" t="n">
        <f aca="false">SUM(V146:V155)</f>
        <v>0</v>
      </c>
      <c r="W145" s="116"/>
      <c r="X145" s="116"/>
    </row>
    <row r="146" customFormat="false" ht="15" hidden="false" customHeight="true" outlineLevel="0" collapsed="false">
      <c r="A146" s="38" t="s">
        <v>255</v>
      </c>
      <c r="B146" s="54" t="s">
        <v>269</v>
      </c>
      <c r="C146" s="21" t="n">
        <f aca="false">D146+M146+Q146</f>
        <v>1772543</v>
      </c>
      <c r="D146" s="21" t="n">
        <f aca="false">SUM(E146:I146)</f>
        <v>0</v>
      </c>
      <c r="E146" s="49" t="n">
        <v>0</v>
      </c>
      <c r="F146" s="49" t="n">
        <v>0</v>
      </c>
      <c r="G146" s="49" t="n">
        <v>0</v>
      </c>
      <c r="H146" s="49" t="n">
        <v>0</v>
      </c>
      <c r="I146" s="49" t="n">
        <v>0</v>
      </c>
      <c r="J146" s="49" t="n">
        <v>0</v>
      </c>
      <c r="K146" s="49" t="n">
        <v>0</v>
      </c>
      <c r="L146" s="49" t="n">
        <v>989</v>
      </c>
      <c r="M146" s="49" t="n">
        <v>1772543</v>
      </c>
      <c r="N146" s="49" t="n">
        <v>0</v>
      </c>
      <c r="O146" s="49" t="n">
        <v>0</v>
      </c>
      <c r="P146" s="49" t="n">
        <v>0</v>
      </c>
      <c r="Q146" s="49" t="n">
        <v>0</v>
      </c>
      <c r="R146" s="49" t="n">
        <v>0</v>
      </c>
      <c r="S146" s="49" t="n">
        <v>0</v>
      </c>
      <c r="T146" s="49" t="n">
        <v>0</v>
      </c>
      <c r="U146" s="49" t="n">
        <v>0</v>
      </c>
      <c r="V146" s="49" t="n">
        <v>0</v>
      </c>
      <c r="W146" s="116"/>
      <c r="X146" s="116"/>
    </row>
    <row r="147" customFormat="false" ht="14.35" hidden="false" customHeight="false" outlineLevel="0" collapsed="false">
      <c r="A147" s="38" t="s">
        <v>270</v>
      </c>
      <c r="B147" s="54" t="s">
        <v>44</v>
      </c>
      <c r="C147" s="21" t="n">
        <f aca="false">D147+M147+Q147</f>
        <v>9615214</v>
      </c>
      <c r="D147" s="21" t="n">
        <f aca="false">SUM(E147:I147)</f>
        <v>0</v>
      </c>
      <c r="E147" s="49" t="n">
        <v>0</v>
      </c>
      <c r="F147" s="49" t="n">
        <v>0</v>
      </c>
      <c r="G147" s="49" t="n">
        <v>0</v>
      </c>
      <c r="H147" s="49" t="n">
        <v>0</v>
      </c>
      <c r="I147" s="49" t="n">
        <v>0</v>
      </c>
      <c r="J147" s="49" t="n">
        <v>0</v>
      </c>
      <c r="K147" s="49" t="n">
        <v>0</v>
      </c>
      <c r="L147" s="49" t="n">
        <v>0</v>
      </c>
      <c r="M147" s="49" t="n">
        <v>0</v>
      </c>
      <c r="N147" s="49" t="n">
        <v>0</v>
      </c>
      <c r="O147" s="49" t="n">
        <v>0</v>
      </c>
      <c r="P147" s="49" t="n">
        <v>2918</v>
      </c>
      <c r="Q147" s="49" t="n">
        <v>9615214</v>
      </c>
      <c r="R147" s="49" t="n">
        <v>0</v>
      </c>
      <c r="S147" s="49" t="n">
        <v>0</v>
      </c>
      <c r="T147" s="49" t="n">
        <v>0</v>
      </c>
      <c r="U147" s="49" t="n">
        <v>0</v>
      </c>
      <c r="V147" s="49" t="n">
        <v>0</v>
      </c>
      <c r="W147" s="116"/>
      <c r="X147" s="116"/>
    </row>
    <row r="148" customFormat="false" ht="14.35" hidden="false" customHeight="false" outlineLevel="0" collapsed="false">
      <c r="A148" s="38" t="s">
        <v>271</v>
      </c>
      <c r="B148" s="54" t="s">
        <v>272</v>
      </c>
      <c r="C148" s="21" t="n">
        <f aca="false">D148+M148+Q148</f>
        <v>345375</v>
      </c>
      <c r="D148" s="21" t="n">
        <f aca="false">SUM(E148:I148)</f>
        <v>345375</v>
      </c>
      <c r="E148" s="49" t="n">
        <v>0</v>
      </c>
      <c r="F148" s="49" t="n">
        <v>0</v>
      </c>
      <c r="G148" s="49" t="n">
        <v>0</v>
      </c>
      <c r="H148" s="49" t="n">
        <v>345375</v>
      </c>
      <c r="I148" s="49" t="n">
        <v>0</v>
      </c>
      <c r="J148" s="49" t="n">
        <v>0</v>
      </c>
      <c r="K148" s="49" t="n">
        <v>0</v>
      </c>
      <c r="L148" s="49" t="n">
        <v>0</v>
      </c>
      <c r="M148" s="49" t="n">
        <v>0</v>
      </c>
      <c r="N148" s="49" t="n">
        <v>0</v>
      </c>
      <c r="O148" s="49" t="n">
        <v>0</v>
      </c>
      <c r="P148" s="49" t="n">
        <v>0</v>
      </c>
      <c r="Q148" s="49" t="n">
        <v>0</v>
      </c>
      <c r="R148" s="49" t="n">
        <v>0</v>
      </c>
      <c r="S148" s="49" t="n">
        <v>0</v>
      </c>
      <c r="T148" s="49" t="n">
        <v>0</v>
      </c>
      <c r="U148" s="49" t="n">
        <v>0</v>
      </c>
      <c r="V148" s="49" t="n">
        <v>0</v>
      </c>
      <c r="W148" s="116"/>
      <c r="X148" s="116"/>
    </row>
    <row r="149" customFormat="false" ht="14.35" hidden="false" customHeight="false" outlineLevel="0" collapsed="false">
      <c r="A149" s="38" t="s">
        <v>273</v>
      </c>
      <c r="B149" s="54" t="s">
        <v>47</v>
      </c>
      <c r="C149" s="21" t="n">
        <f aca="false">D149+M149+Q149</f>
        <v>748415</v>
      </c>
      <c r="D149" s="21" t="n">
        <f aca="false">SUM(E149:I149)</f>
        <v>748415</v>
      </c>
      <c r="E149" s="49" t="n">
        <v>0</v>
      </c>
      <c r="F149" s="49" t="n">
        <v>0</v>
      </c>
      <c r="G149" s="49" t="n">
        <v>0</v>
      </c>
      <c r="H149" s="49" t="n">
        <v>0</v>
      </c>
      <c r="I149" s="49" t="n">
        <v>748415</v>
      </c>
      <c r="J149" s="49" t="n">
        <v>0</v>
      </c>
      <c r="K149" s="49" t="n">
        <v>0</v>
      </c>
      <c r="L149" s="49" t="n">
        <v>0</v>
      </c>
      <c r="M149" s="49" t="n">
        <v>0</v>
      </c>
      <c r="N149" s="49" t="n">
        <v>0</v>
      </c>
      <c r="O149" s="49" t="n">
        <v>0</v>
      </c>
      <c r="P149" s="49" t="n">
        <v>0</v>
      </c>
      <c r="Q149" s="49" t="n">
        <v>0</v>
      </c>
      <c r="R149" s="49" t="n">
        <v>0</v>
      </c>
      <c r="S149" s="49" t="n">
        <v>0</v>
      </c>
      <c r="T149" s="49" t="n">
        <v>0</v>
      </c>
      <c r="U149" s="49" t="n">
        <v>0</v>
      </c>
      <c r="V149" s="49" t="n">
        <v>0</v>
      </c>
      <c r="W149" s="116"/>
      <c r="X149" s="116"/>
    </row>
    <row r="150" customFormat="false" ht="14.35" hidden="false" customHeight="false" outlineLevel="0" collapsed="false">
      <c r="A150" s="38" t="s">
        <v>274</v>
      </c>
      <c r="B150" s="54" t="s">
        <v>275</v>
      </c>
      <c r="C150" s="21" t="n">
        <f aca="false">D150+M150+Q150</f>
        <v>386628.25</v>
      </c>
      <c r="D150" s="21" t="n">
        <f aca="false">SUM(E150:I150)</f>
        <v>386628.25</v>
      </c>
      <c r="E150" s="49" t="n">
        <v>0</v>
      </c>
      <c r="F150" s="49" t="n">
        <v>386628.25</v>
      </c>
      <c r="G150" s="49" t="n">
        <v>0</v>
      </c>
      <c r="H150" s="49" t="n">
        <v>0</v>
      </c>
      <c r="I150" s="49" t="n">
        <v>0</v>
      </c>
      <c r="J150" s="49" t="n">
        <v>0</v>
      </c>
      <c r="K150" s="49" t="n">
        <v>0</v>
      </c>
      <c r="L150" s="49" t="n">
        <v>0</v>
      </c>
      <c r="M150" s="49" t="n">
        <v>0</v>
      </c>
      <c r="N150" s="49" t="n">
        <v>0</v>
      </c>
      <c r="O150" s="49" t="n">
        <v>0</v>
      </c>
      <c r="P150" s="49" t="n">
        <v>0</v>
      </c>
      <c r="Q150" s="49" t="n">
        <v>0</v>
      </c>
      <c r="R150" s="49" t="n">
        <v>0</v>
      </c>
      <c r="S150" s="49" t="n">
        <v>0</v>
      </c>
      <c r="T150" s="49" t="n">
        <v>0</v>
      </c>
      <c r="U150" s="49" t="n">
        <v>0</v>
      </c>
      <c r="V150" s="49" t="n">
        <v>0</v>
      </c>
      <c r="W150" s="116"/>
      <c r="X150" s="116"/>
    </row>
    <row r="151" customFormat="false" ht="14.35" hidden="false" customHeight="false" outlineLevel="0" collapsed="false">
      <c r="A151" s="38" t="s">
        <v>276</v>
      </c>
      <c r="B151" s="54" t="s">
        <v>277</v>
      </c>
      <c r="C151" s="21" t="n">
        <f aca="false">D151+M151+Q151</f>
        <v>7409024</v>
      </c>
      <c r="D151" s="21" t="n">
        <f aca="false">SUM(E151:I151)</f>
        <v>0</v>
      </c>
      <c r="E151" s="49" t="n">
        <v>0</v>
      </c>
      <c r="F151" s="49" t="n">
        <v>0</v>
      </c>
      <c r="G151" s="49" t="n">
        <v>0</v>
      </c>
      <c r="H151" s="49" t="n">
        <v>0</v>
      </c>
      <c r="I151" s="49" t="n">
        <v>0</v>
      </c>
      <c r="J151" s="49" t="n">
        <v>0</v>
      </c>
      <c r="K151" s="49" t="n">
        <v>0</v>
      </c>
      <c r="L151" s="49" t="n">
        <v>0</v>
      </c>
      <c r="M151" s="49" t="n">
        <v>0</v>
      </c>
      <c r="N151" s="49" t="n">
        <v>0</v>
      </c>
      <c r="O151" s="49" t="n">
        <v>0</v>
      </c>
      <c r="P151" s="49" t="n">
        <v>1784</v>
      </c>
      <c r="Q151" s="49" t="n">
        <v>7409024</v>
      </c>
      <c r="R151" s="49" t="n">
        <v>0</v>
      </c>
      <c r="S151" s="49" t="n">
        <v>0</v>
      </c>
      <c r="T151" s="49" t="n">
        <v>0</v>
      </c>
      <c r="U151" s="49" t="n">
        <v>0</v>
      </c>
      <c r="V151" s="49" t="n">
        <v>0</v>
      </c>
      <c r="W151" s="116"/>
      <c r="X151" s="116"/>
    </row>
    <row r="152" customFormat="false" ht="14.35" hidden="false" customHeight="false" outlineLevel="0" collapsed="false">
      <c r="A152" s="38" t="s">
        <v>278</v>
      </c>
      <c r="B152" s="54" t="s">
        <v>279</v>
      </c>
      <c r="C152" s="21" t="n">
        <f aca="false">D152+M152+Q152</f>
        <v>7408786</v>
      </c>
      <c r="D152" s="21" t="n">
        <f aca="false">SUM(E152:I152)</f>
        <v>0</v>
      </c>
      <c r="E152" s="49" t="n">
        <v>0</v>
      </c>
      <c r="F152" s="49" t="n">
        <v>0</v>
      </c>
      <c r="G152" s="49" t="n">
        <v>0</v>
      </c>
      <c r="H152" s="49" t="n">
        <v>0</v>
      </c>
      <c r="I152" s="49" t="n">
        <v>0</v>
      </c>
      <c r="J152" s="49" t="n">
        <v>0</v>
      </c>
      <c r="K152" s="49" t="n">
        <v>0</v>
      </c>
      <c r="L152" s="49" t="n">
        <v>0</v>
      </c>
      <c r="M152" s="49" t="n">
        <v>0</v>
      </c>
      <c r="N152" s="49" t="n">
        <v>0</v>
      </c>
      <c r="O152" s="49" t="n">
        <v>0</v>
      </c>
      <c r="P152" s="49" t="n">
        <v>1784</v>
      </c>
      <c r="Q152" s="49" t="n">
        <v>7408786</v>
      </c>
      <c r="R152" s="49" t="n">
        <v>0</v>
      </c>
      <c r="S152" s="49" t="n">
        <v>0</v>
      </c>
      <c r="T152" s="49" t="n">
        <v>0</v>
      </c>
      <c r="U152" s="49" t="n">
        <v>0</v>
      </c>
      <c r="V152" s="49" t="n">
        <v>0</v>
      </c>
      <c r="W152" s="116"/>
      <c r="X152" s="116"/>
    </row>
    <row r="153" customFormat="false" ht="14.35" hidden="false" customHeight="false" outlineLevel="0" collapsed="false">
      <c r="A153" s="38" t="s">
        <v>280</v>
      </c>
      <c r="B153" s="54" t="s">
        <v>281</v>
      </c>
      <c r="C153" s="21" t="n">
        <f aca="false">D153+M153+Q153</f>
        <v>5646461</v>
      </c>
      <c r="D153" s="21" t="n">
        <f aca="false">SUM(E153:I153)</f>
        <v>0</v>
      </c>
      <c r="E153" s="49" t="n">
        <v>0</v>
      </c>
      <c r="F153" s="49" t="n">
        <v>0</v>
      </c>
      <c r="G153" s="49" t="n">
        <v>0</v>
      </c>
      <c r="H153" s="49" t="n">
        <v>0</v>
      </c>
      <c r="I153" s="49" t="n">
        <v>0</v>
      </c>
      <c r="J153" s="49" t="n">
        <v>0</v>
      </c>
      <c r="K153" s="49" t="n">
        <v>0</v>
      </c>
      <c r="L153" s="49" t="n">
        <v>0</v>
      </c>
      <c r="M153" s="49" t="n">
        <v>0</v>
      </c>
      <c r="N153" s="49" t="n">
        <v>0</v>
      </c>
      <c r="O153" s="49" t="n">
        <v>0</v>
      </c>
      <c r="P153" s="49" t="n">
        <v>1574</v>
      </c>
      <c r="Q153" s="49" t="n">
        <v>5646461</v>
      </c>
      <c r="R153" s="49" t="n">
        <v>0</v>
      </c>
      <c r="S153" s="49" t="n">
        <v>0</v>
      </c>
      <c r="T153" s="49" t="n">
        <v>0</v>
      </c>
      <c r="U153" s="49" t="n">
        <v>0</v>
      </c>
      <c r="V153" s="49" t="n">
        <v>0</v>
      </c>
      <c r="W153" s="116"/>
      <c r="X153" s="116"/>
    </row>
    <row r="154" customFormat="false" ht="14.35" hidden="false" customHeight="false" outlineLevel="0" collapsed="false">
      <c r="A154" s="38" t="s">
        <v>282</v>
      </c>
      <c r="B154" s="54" t="s">
        <v>283</v>
      </c>
      <c r="C154" s="21" t="n">
        <f aca="false">D154+M154+Q154</f>
        <v>5419255</v>
      </c>
      <c r="D154" s="21" t="n">
        <f aca="false">SUM(E154:I154)</f>
        <v>0</v>
      </c>
      <c r="E154" s="49" t="n">
        <v>0</v>
      </c>
      <c r="F154" s="49" t="n">
        <v>0</v>
      </c>
      <c r="G154" s="49" t="n">
        <v>0</v>
      </c>
      <c r="H154" s="49" t="n">
        <v>0</v>
      </c>
      <c r="I154" s="49" t="n">
        <v>0</v>
      </c>
      <c r="J154" s="49" t="n">
        <v>0</v>
      </c>
      <c r="K154" s="49" t="n">
        <v>0</v>
      </c>
      <c r="L154" s="49" t="n">
        <v>1584</v>
      </c>
      <c r="M154" s="49" t="n">
        <v>5419255</v>
      </c>
      <c r="N154" s="49" t="n">
        <v>0</v>
      </c>
      <c r="O154" s="49" t="n">
        <v>0</v>
      </c>
      <c r="P154" s="49" t="n">
        <v>0</v>
      </c>
      <c r="Q154" s="49" t="n">
        <v>0</v>
      </c>
      <c r="R154" s="49" t="n">
        <v>0</v>
      </c>
      <c r="S154" s="49" t="n">
        <v>0</v>
      </c>
      <c r="T154" s="49" t="n">
        <v>0</v>
      </c>
      <c r="U154" s="49" t="n">
        <v>0</v>
      </c>
      <c r="V154" s="49" t="n">
        <v>0</v>
      </c>
      <c r="W154" s="116"/>
      <c r="X154" s="116"/>
    </row>
    <row r="155" customFormat="false" ht="14.35" hidden="false" customHeight="false" outlineLevel="0" collapsed="false">
      <c r="A155" s="38" t="s">
        <v>284</v>
      </c>
      <c r="B155" s="54" t="s">
        <v>285</v>
      </c>
      <c r="C155" s="21" t="n">
        <f aca="false">D155+M155+Q155</f>
        <v>5394026</v>
      </c>
      <c r="D155" s="21" t="n">
        <f aca="false">SUM(E155:I155)</f>
        <v>0</v>
      </c>
      <c r="E155" s="49" t="n">
        <v>0</v>
      </c>
      <c r="F155" s="49" t="n">
        <v>0</v>
      </c>
      <c r="G155" s="49" t="n">
        <v>0</v>
      </c>
      <c r="H155" s="49" t="n">
        <v>0</v>
      </c>
      <c r="I155" s="49" t="n">
        <v>0</v>
      </c>
      <c r="J155" s="49" t="n">
        <v>0</v>
      </c>
      <c r="K155" s="49" t="n">
        <v>0</v>
      </c>
      <c r="L155" s="49" t="n">
        <v>1584</v>
      </c>
      <c r="M155" s="49" t="n">
        <v>5394026</v>
      </c>
      <c r="N155" s="49" t="n">
        <v>0</v>
      </c>
      <c r="O155" s="49" t="n">
        <v>0</v>
      </c>
      <c r="P155" s="49" t="n">
        <v>0</v>
      </c>
      <c r="Q155" s="49" t="n">
        <v>0</v>
      </c>
      <c r="R155" s="49" t="n">
        <v>0</v>
      </c>
      <c r="S155" s="49" t="n">
        <v>0</v>
      </c>
      <c r="T155" s="49" t="n">
        <v>0</v>
      </c>
      <c r="U155" s="49" t="n">
        <v>0</v>
      </c>
      <c r="V155" s="49" t="n">
        <v>0</v>
      </c>
      <c r="W155" s="116"/>
      <c r="X155" s="116"/>
    </row>
    <row r="156" s="1" customFormat="true" ht="14.35" hidden="false" customHeight="false" outlineLevel="0" collapsed="false">
      <c r="A156" s="17" t="n">
        <v>3</v>
      </c>
      <c r="B156" s="37" t="s">
        <v>286</v>
      </c>
      <c r="C156" s="21" t="n">
        <f aca="false">C157</f>
        <v>6573333.71</v>
      </c>
      <c r="D156" s="21" t="n">
        <f aca="false">D157</f>
        <v>3781262.71</v>
      </c>
      <c r="E156" s="21" t="n">
        <f aca="false">E157</f>
        <v>3213690.89</v>
      </c>
      <c r="F156" s="21" t="n">
        <f aca="false">F157</f>
        <v>567571.82</v>
      </c>
      <c r="G156" s="21" t="n">
        <f aca="false">G157</f>
        <v>0</v>
      </c>
      <c r="H156" s="21" t="n">
        <f aca="false">H157</f>
        <v>0</v>
      </c>
      <c r="I156" s="21" t="n">
        <f aca="false">I157</f>
        <v>0</v>
      </c>
      <c r="J156" s="21" t="n">
        <f aca="false">J157</f>
        <v>0</v>
      </c>
      <c r="K156" s="21" t="n">
        <f aca="false">K157</f>
        <v>0</v>
      </c>
      <c r="L156" s="21" t="n">
        <f aca="false">L157</f>
        <v>0</v>
      </c>
      <c r="M156" s="21" t="n">
        <f aca="false">M157</f>
        <v>0</v>
      </c>
      <c r="N156" s="21" t="n">
        <f aca="false">N157</f>
        <v>0</v>
      </c>
      <c r="O156" s="21" t="n">
        <f aca="false">O157</f>
        <v>0</v>
      </c>
      <c r="P156" s="21" t="n">
        <f aca="false">P157</f>
        <v>500</v>
      </c>
      <c r="Q156" s="21" t="n">
        <f aca="false">Q157</f>
        <v>2792071</v>
      </c>
      <c r="R156" s="21" t="n">
        <f aca="false">R157</f>
        <v>0</v>
      </c>
      <c r="S156" s="21" t="n">
        <f aca="false">S157</f>
        <v>0</v>
      </c>
      <c r="T156" s="21" t="n">
        <f aca="false">T157</f>
        <v>0</v>
      </c>
      <c r="U156" s="21" t="n">
        <f aca="false">U157</f>
        <v>0</v>
      </c>
      <c r="V156" s="21" t="n">
        <f aca="false">V157</f>
        <v>0</v>
      </c>
      <c r="W156" s="116"/>
      <c r="X156" s="116"/>
    </row>
    <row r="157" s="1" customFormat="true" ht="14.35" hidden="false" customHeight="false" outlineLevel="0" collapsed="false">
      <c r="A157" s="38" t="s">
        <v>59</v>
      </c>
      <c r="B157" s="37" t="s">
        <v>286</v>
      </c>
      <c r="C157" s="21" t="n">
        <f aca="false">SUM(C158:C165)</f>
        <v>6573333.71</v>
      </c>
      <c r="D157" s="21" t="n">
        <f aca="false">SUM(D158:D165)</f>
        <v>3781262.71</v>
      </c>
      <c r="E157" s="21" t="n">
        <f aca="false">SUM(E158:E165)</f>
        <v>3213690.89</v>
      </c>
      <c r="F157" s="21" t="n">
        <f aca="false">SUM(F158:F165)</f>
        <v>567571.82</v>
      </c>
      <c r="G157" s="21" t="n">
        <f aca="false">SUM(G158:G165)</f>
        <v>0</v>
      </c>
      <c r="H157" s="21" t="n">
        <f aca="false">SUM(H158:H165)</f>
        <v>0</v>
      </c>
      <c r="I157" s="21" t="n">
        <f aca="false">SUM(I158:I165)</f>
        <v>0</v>
      </c>
      <c r="J157" s="21" t="n">
        <f aca="false">SUM(J158:J165)</f>
        <v>0</v>
      </c>
      <c r="K157" s="21" t="n">
        <f aca="false">SUM(K158:K165)</f>
        <v>0</v>
      </c>
      <c r="L157" s="21" t="n">
        <f aca="false">SUM(L158:L165)</f>
        <v>0</v>
      </c>
      <c r="M157" s="21" t="n">
        <f aca="false">SUM(M158:M165)</f>
        <v>0</v>
      </c>
      <c r="N157" s="21" t="n">
        <f aca="false">SUM(N158:N165)</f>
        <v>0</v>
      </c>
      <c r="O157" s="21" t="n">
        <f aca="false">SUM(O158:O165)</f>
        <v>0</v>
      </c>
      <c r="P157" s="21" t="n">
        <f aca="false">SUM(P158:P165)</f>
        <v>500</v>
      </c>
      <c r="Q157" s="21" t="n">
        <f aca="false">SUM(Q158:Q165)</f>
        <v>2792071</v>
      </c>
      <c r="R157" s="21" t="n">
        <f aca="false">SUM(R158:R165)</f>
        <v>0</v>
      </c>
      <c r="S157" s="21" t="n">
        <f aca="false">SUM(S158:S165)</f>
        <v>0</v>
      </c>
      <c r="T157" s="21" t="n">
        <f aca="false">SUM(T158:T165)</f>
        <v>0</v>
      </c>
      <c r="U157" s="21" t="n">
        <f aca="false">SUM(U158:U165)</f>
        <v>0</v>
      </c>
      <c r="V157" s="21" t="n">
        <f aca="false">SUM(V158:V165)</f>
        <v>0</v>
      </c>
      <c r="W157" s="116"/>
      <c r="X157" s="116"/>
    </row>
    <row r="158" s="1" customFormat="true" ht="14.35" hidden="false" customHeight="false" outlineLevel="0" collapsed="false">
      <c r="A158" s="38" t="s">
        <v>61</v>
      </c>
      <c r="B158" s="37" t="s">
        <v>287</v>
      </c>
      <c r="C158" s="21" t="n">
        <f aca="false">D158+M158+Q158</f>
        <v>3645168.31</v>
      </c>
      <c r="D158" s="21" t="n">
        <f aca="false">SUM(E158:I158)</f>
        <v>853097.31</v>
      </c>
      <c r="E158" s="21" t="n">
        <v>724155.92</v>
      </c>
      <c r="F158" s="21" t="n">
        <v>128941.39</v>
      </c>
      <c r="G158" s="21" t="n">
        <v>0</v>
      </c>
      <c r="H158" s="21" t="n">
        <v>0</v>
      </c>
      <c r="I158" s="21" t="n">
        <v>0</v>
      </c>
      <c r="J158" s="21" t="n">
        <v>0</v>
      </c>
      <c r="K158" s="21" t="n">
        <v>0</v>
      </c>
      <c r="L158" s="21" t="n">
        <v>0</v>
      </c>
      <c r="M158" s="21" t="n">
        <v>0</v>
      </c>
      <c r="N158" s="21" t="n">
        <v>0</v>
      </c>
      <c r="O158" s="21" t="n">
        <v>0</v>
      </c>
      <c r="P158" s="21" t="n">
        <v>500</v>
      </c>
      <c r="Q158" s="21" t="n">
        <v>2792071</v>
      </c>
      <c r="R158" s="21" t="n">
        <v>0</v>
      </c>
      <c r="S158" s="21" t="n">
        <v>0</v>
      </c>
      <c r="T158" s="21" t="n">
        <v>0</v>
      </c>
      <c r="U158" s="21" t="n">
        <v>0</v>
      </c>
      <c r="V158" s="21" t="n">
        <v>0</v>
      </c>
      <c r="W158" s="116"/>
      <c r="X158" s="116"/>
    </row>
    <row r="159" s="1" customFormat="true" ht="14.35" hidden="false" customHeight="false" outlineLevel="0" collapsed="false">
      <c r="A159" s="38" t="s">
        <v>63</v>
      </c>
      <c r="B159" s="37" t="s">
        <v>288</v>
      </c>
      <c r="C159" s="21" t="n">
        <f aca="false">D159+M159+Q159</f>
        <v>481576.57</v>
      </c>
      <c r="D159" s="21" t="n">
        <f aca="false">SUM(E159:I159)</f>
        <v>481576.57</v>
      </c>
      <c r="E159" s="21" t="n">
        <v>390024</v>
      </c>
      <c r="F159" s="21" t="n">
        <v>91552.57</v>
      </c>
      <c r="G159" s="21" t="n">
        <v>0</v>
      </c>
      <c r="H159" s="21" t="n">
        <v>0</v>
      </c>
      <c r="I159" s="21" t="n">
        <v>0</v>
      </c>
      <c r="J159" s="21" t="n">
        <v>0</v>
      </c>
      <c r="K159" s="21" t="n">
        <v>0</v>
      </c>
      <c r="L159" s="21" t="n">
        <v>0</v>
      </c>
      <c r="M159" s="21" t="n">
        <v>0</v>
      </c>
      <c r="N159" s="21" t="n">
        <v>0</v>
      </c>
      <c r="O159" s="21" t="n">
        <v>0</v>
      </c>
      <c r="P159" s="21" t="n">
        <v>0</v>
      </c>
      <c r="Q159" s="21" t="n">
        <v>0</v>
      </c>
      <c r="R159" s="21" t="n">
        <v>0</v>
      </c>
      <c r="S159" s="21" t="n">
        <v>0</v>
      </c>
      <c r="T159" s="21" t="n">
        <v>0</v>
      </c>
      <c r="U159" s="21" t="n">
        <v>0</v>
      </c>
      <c r="V159" s="21" t="n">
        <v>0</v>
      </c>
      <c r="W159" s="116"/>
      <c r="X159" s="116"/>
    </row>
    <row r="160" s="1" customFormat="true" ht="14.35" hidden="false" customHeight="false" outlineLevel="0" collapsed="false">
      <c r="A160" s="38" t="s">
        <v>65</v>
      </c>
      <c r="B160" s="37" t="s">
        <v>289</v>
      </c>
      <c r="C160" s="21" t="n">
        <f aca="false">D160+M160+Q160</f>
        <v>373045.4</v>
      </c>
      <c r="D160" s="21" t="n">
        <f aca="false">SUM(E160:I160)</f>
        <v>373045.4</v>
      </c>
      <c r="E160" s="21" t="n">
        <v>311440.54</v>
      </c>
      <c r="F160" s="21" t="n">
        <v>61604.86</v>
      </c>
      <c r="G160" s="21" t="n">
        <v>0</v>
      </c>
      <c r="H160" s="21" t="n">
        <v>0</v>
      </c>
      <c r="I160" s="21" t="n">
        <v>0</v>
      </c>
      <c r="J160" s="21" t="n">
        <v>0</v>
      </c>
      <c r="K160" s="21" t="n">
        <v>0</v>
      </c>
      <c r="L160" s="21" t="n">
        <v>0</v>
      </c>
      <c r="M160" s="21" t="n">
        <v>0</v>
      </c>
      <c r="N160" s="21" t="n">
        <v>0</v>
      </c>
      <c r="O160" s="21" t="n">
        <v>0</v>
      </c>
      <c r="P160" s="21" t="n">
        <v>0</v>
      </c>
      <c r="Q160" s="21" t="n">
        <v>0</v>
      </c>
      <c r="R160" s="21" t="n">
        <v>0</v>
      </c>
      <c r="S160" s="21" t="n">
        <v>0</v>
      </c>
      <c r="T160" s="21" t="n">
        <v>0</v>
      </c>
      <c r="U160" s="21" t="n">
        <v>0</v>
      </c>
      <c r="V160" s="21" t="n">
        <v>0</v>
      </c>
      <c r="W160" s="116"/>
      <c r="X160" s="116"/>
    </row>
    <row r="161" s="1" customFormat="true" ht="14.35" hidden="false" customHeight="false" outlineLevel="0" collapsed="false">
      <c r="A161" s="38" t="s">
        <v>67</v>
      </c>
      <c r="B161" s="37" t="s">
        <v>290</v>
      </c>
      <c r="C161" s="21" t="n">
        <f aca="false">D161+M161+Q161</f>
        <v>418564.47</v>
      </c>
      <c r="D161" s="21" t="n">
        <f aca="false">SUM(E161:I161)</f>
        <v>418564.47</v>
      </c>
      <c r="E161" s="21" t="n">
        <v>359265.59</v>
      </c>
      <c r="F161" s="21" t="n">
        <v>59298.88</v>
      </c>
      <c r="G161" s="21" t="n">
        <v>0</v>
      </c>
      <c r="H161" s="21" t="n">
        <v>0</v>
      </c>
      <c r="I161" s="21" t="n">
        <v>0</v>
      </c>
      <c r="J161" s="21" t="n">
        <v>0</v>
      </c>
      <c r="K161" s="21" t="n">
        <v>0</v>
      </c>
      <c r="L161" s="21" t="n">
        <v>0</v>
      </c>
      <c r="M161" s="21" t="n">
        <v>0</v>
      </c>
      <c r="N161" s="21" t="n">
        <v>0</v>
      </c>
      <c r="O161" s="21" t="n">
        <v>0</v>
      </c>
      <c r="P161" s="21" t="n">
        <v>0</v>
      </c>
      <c r="Q161" s="21" t="n">
        <v>0</v>
      </c>
      <c r="R161" s="21" t="n">
        <v>0</v>
      </c>
      <c r="S161" s="21" t="n">
        <v>0</v>
      </c>
      <c r="T161" s="21" t="n">
        <v>0</v>
      </c>
      <c r="U161" s="21" t="n">
        <v>0</v>
      </c>
      <c r="V161" s="21" t="n">
        <v>0</v>
      </c>
      <c r="W161" s="116"/>
      <c r="X161" s="116"/>
    </row>
    <row r="162" s="1" customFormat="true" ht="14.35" hidden="false" customHeight="false" outlineLevel="0" collapsed="false">
      <c r="A162" s="38" t="s">
        <v>69</v>
      </c>
      <c r="B162" s="37" t="s">
        <v>291</v>
      </c>
      <c r="C162" s="21" t="n">
        <f aca="false">D162+M162+Q162</f>
        <v>288632.06</v>
      </c>
      <c r="D162" s="21" t="n">
        <f aca="false">SUM(E162:I162)</f>
        <v>288632.06</v>
      </c>
      <c r="E162" s="21" t="n">
        <v>237648.6</v>
      </c>
      <c r="F162" s="21" t="n">
        <v>50983.46</v>
      </c>
      <c r="G162" s="21" t="n">
        <v>0</v>
      </c>
      <c r="H162" s="21" t="n">
        <v>0</v>
      </c>
      <c r="I162" s="21" t="n">
        <v>0</v>
      </c>
      <c r="J162" s="21" t="n">
        <v>0</v>
      </c>
      <c r="K162" s="21" t="n">
        <v>0</v>
      </c>
      <c r="L162" s="21" t="n">
        <v>0</v>
      </c>
      <c r="M162" s="21" t="n">
        <v>0</v>
      </c>
      <c r="N162" s="21" t="n">
        <v>0</v>
      </c>
      <c r="O162" s="21" t="n">
        <v>0</v>
      </c>
      <c r="P162" s="21" t="n">
        <v>0</v>
      </c>
      <c r="Q162" s="21" t="n">
        <v>0</v>
      </c>
      <c r="R162" s="21" t="n">
        <v>0</v>
      </c>
      <c r="S162" s="21" t="n">
        <v>0</v>
      </c>
      <c r="T162" s="21" t="n">
        <v>0</v>
      </c>
      <c r="U162" s="21" t="n">
        <v>0</v>
      </c>
      <c r="V162" s="21" t="n">
        <v>0</v>
      </c>
      <c r="W162" s="116"/>
      <c r="X162" s="116"/>
    </row>
    <row r="163" s="1" customFormat="true" ht="14.35" hidden="false" customHeight="false" outlineLevel="0" collapsed="false">
      <c r="A163" s="38" t="s">
        <v>71</v>
      </c>
      <c r="B163" s="37" t="s">
        <v>292</v>
      </c>
      <c r="C163" s="21" t="n">
        <f aca="false">D163+M163+Q163</f>
        <v>527612.56</v>
      </c>
      <c r="D163" s="21" t="n">
        <f aca="false">SUM(E163:I163)</f>
        <v>527612.56</v>
      </c>
      <c r="E163" s="21" t="n">
        <v>436906.4</v>
      </c>
      <c r="F163" s="21" t="n">
        <v>90706.16</v>
      </c>
      <c r="G163" s="21" t="n">
        <v>0</v>
      </c>
      <c r="H163" s="21" t="n">
        <v>0</v>
      </c>
      <c r="I163" s="21" t="n">
        <v>0</v>
      </c>
      <c r="J163" s="21" t="n">
        <v>0</v>
      </c>
      <c r="K163" s="21" t="n">
        <v>0</v>
      </c>
      <c r="L163" s="21" t="n">
        <v>0</v>
      </c>
      <c r="M163" s="21" t="n">
        <v>0</v>
      </c>
      <c r="N163" s="21" t="n">
        <v>0</v>
      </c>
      <c r="O163" s="21" t="n">
        <v>0</v>
      </c>
      <c r="P163" s="21" t="n">
        <v>0</v>
      </c>
      <c r="Q163" s="21" t="n">
        <v>0</v>
      </c>
      <c r="R163" s="21" t="n">
        <v>0</v>
      </c>
      <c r="S163" s="21" t="n">
        <v>0</v>
      </c>
      <c r="T163" s="21" t="n">
        <v>0</v>
      </c>
      <c r="U163" s="21" t="n">
        <v>0</v>
      </c>
      <c r="V163" s="21" t="n">
        <v>0</v>
      </c>
      <c r="W163" s="116"/>
      <c r="X163" s="116"/>
    </row>
    <row r="164" s="1" customFormat="true" ht="14.35" hidden="false" customHeight="false" outlineLevel="0" collapsed="false">
      <c r="A164" s="38" t="s">
        <v>73</v>
      </c>
      <c r="B164" s="37" t="s">
        <v>293</v>
      </c>
      <c r="C164" s="21" t="n">
        <f aca="false">D164+M164+Q164</f>
        <v>415856.15</v>
      </c>
      <c r="D164" s="21" t="n">
        <f aca="false">SUM(E164:I164)</f>
        <v>415856.15</v>
      </c>
      <c r="E164" s="21" t="n">
        <v>331371.65</v>
      </c>
      <c r="F164" s="21" t="n">
        <v>84484.5</v>
      </c>
      <c r="G164" s="21" t="n">
        <v>0</v>
      </c>
      <c r="H164" s="21" t="n">
        <v>0</v>
      </c>
      <c r="I164" s="21" t="n">
        <v>0</v>
      </c>
      <c r="J164" s="21" t="n">
        <v>0</v>
      </c>
      <c r="K164" s="21" t="n">
        <v>0</v>
      </c>
      <c r="L164" s="21" t="n">
        <v>0</v>
      </c>
      <c r="M164" s="21" t="n">
        <v>0</v>
      </c>
      <c r="N164" s="21" t="n">
        <v>0</v>
      </c>
      <c r="O164" s="21" t="n">
        <v>0</v>
      </c>
      <c r="P164" s="21" t="n">
        <v>0</v>
      </c>
      <c r="Q164" s="21" t="n">
        <v>0</v>
      </c>
      <c r="R164" s="21" t="n">
        <v>0</v>
      </c>
      <c r="S164" s="21" t="n">
        <v>0</v>
      </c>
      <c r="T164" s="21" t="n">
        <v>0</v>
      </c>
      <c r="U164" s="21" t="n">
        <v>0</v>
      </c>
      <c r="V164" s="21" t="n">
        <v>0</v>
      </c>
      <c r="W164" s="116"/>
      <c r="X164" s="116"/>
    </row>
    <row r="165" s="1" customFormat="true" ht="14.35" hidden="false" customHeight="false" outlineLevel="0" collapsed="false">
      <c r="A165" s="38" t="s">
        <v>75</v>
      </c>
      <c r="B165" s="37" t="s">
        <v>294</v>
      </c>
      <c r="C165" s="21" t="n">
        <f aca="false">D165+M165+Q165</f>
        <v>422878.19</v>
      </c>
      <c r="D165" s="21" t="n">
        <f aca="false">SUM(E165:I165)</f>
        <v>422878.19</v>
      </c>
      <c r="E165" s="21" t="n">
        <v>422878.19</v>
      </c>
      <c r="F165" s="21" t="n">
        <v>0</v>
      </c>
      <c r="G165" s="21" t="n">
        <v>0</v>
      </c>
      <c r="H165" s="21" t="n">
        <v>0</v>
      </c>
      <c r="I165" s="21" t="n">
        <v>0</v>
      </c>
      <c r="J165" s="21" t="n">
        <v>0</v>
      </c>
      <c r="K165" s="21" t="n">
        <v>0</v>
      </c>
      <c r="L165" s="21" t="n">
        <v>0</v>
      </c>
      <c r="M165" s="21" t="n">
        <v>0</v>
      </c>
      <c r="N165" s="21" t="n">
        <v>0</v>
      </c>
      <c r="O165" s="21" t="n">
        <v>0</v>
      </c>
      <c r="P165" s="21" t="n">
        <v>0</v>
      </c>
      <c r="Q165" s="21" t="n">
        <v>0</v>
      </c>
      <c r="R165" s="21" t="n">
        <v>0</v>
      </c>
      <c r="S165" s="21" t="n">
        <v>0</v>
      </c>
      <c r="T165" s="21" t="n">
        <v>0</v>
      </c>
      <c r="U165" s="21" t="n">
        <v>0</v>
      </c>
      <c r="V165" s="21" t="n">
        <v>0</v>
      </c>
      <c r="W165" s="116"/>
      <c r="X165" s="116"/>
    </row>
    <row r="166" s="1" customFormat="true" ht="14.35" hidden="false" customHeight="false" outlineLevel="0" collapsed="false">
      <c r="A166" s="17" t="n">
        <v>4</v>
      </c>
      <c r="B166" s="37" t="s">
        <v>58</v>
      </c>
      <c r="C166" s="21" t="n">
        <f aca="false">C167+C170+C203+C207+C209+C212+C215+C217+C218+C220</f>
        <v>100475861.71</v>
      </c>
      <c r="D166" s="21" t="n">
        <f aca="false">D167+D170+D203+D207+D209+D212+D215+D217+D218+D220</f>
        <v>17928882.53</v>
      </c>
      <c r="E166" s="21" t="n">
        <f aca="false">E167+E170+E203+E207+E209+E212+E215+E217+E218+E220</f>
        <v>13526515</v>
      </c>
      <c r="F166" s="21" t="n">
        <f aca="false">F167+F170+F203+F207+F209+F212+F215+F217+F218+F220</f>
        <v>3591481.53</v>
      </c>
      <c r="G166" s="21" t="n">
        <f aca="false">G167+G170+G203+G207+G209+G212+G215+G217+G218+G220</f>
        <v>0</v>
      </c>
      <c r="H166" s="21" t="n">
        <f aca="false">H167+H170+H203+H207+H209+H212+H215+H217+H218+H220</f>
        <v>810886</v>
      </c>
      <c r="I166" s="21" t="n">
        <f aca="false">I167+I170+I203+I207+I209+I212+I215+I217+I218+I220</f>
        <v>0</v>
      </c>
      <c r="J166" s="21" t="n">
        <f aca="false">J167+J170+J203+J207+J209+J212+J215+J217+J218+J220</f>
        <v>0</v>
      </c>
      <c r="K166" s="21" t="n">
        <f aca="false">K167+K170+K203+K207+K209+K212+K215+K217+K218+K220</f>
        <v>0</v>
      </c>
      <c r="L166" s="21" t="n">
        <f aca="false">L167+L170+L203+L207+L209+L212+L215+L217+L218+L220</f>
        <v>36994.5</v>
      </c>
      <c r="M166" s="21" t="n">
        <f aca="false">M167+M170+M203+M207+M209+M212+M215+M217+M218+M220</f>
        <v>81633792.18</v>
      </c>
      <c r="N166" s="21" t="n">
        <f aca="false">N167+N170+N203+N207+N209+N212+N215+N217+N218+N220</f>
        <v>0</v>
      </c>
      <c r="O166" s="21" t="n">
        <f aca="false">O167+O170+O203+O207+O209+O212+O215+O217+O218+O220</f>
        <v>0</v>
      </c>
      <c r="P166" s="21" t="n">
        <f aca="false">P167+P170+P203+P207+P209+P212+P215+P217+P218+P220</f>
        <v>0</v>
      </c>
      <c r="Q166" s="21" t="n">
        <f aca="false">Q167+Q170+Q203+Q207+Q209+Q212+Q215+Q217+Q218+Q220</f>
        <v>0</v>
      </c>
      <c r="R166" s="21" t="n">
        <f aca="false">R167+R170+R203+R207+R209+R212+R215+R217+R218+R220</f>
        <v>0</v>
      </c>
      <c r="S166" s="21" t="n">
        <f aca="false">S167+S170+S203+S207+S209+S212+S215+S217+S218+S220</f>
        <v>0</v>
      </c>
      <c r="T166" s="21" t="n">
        <f aca="false">T167+T170+T203+T207+T209+T212+T215+T217+T218+T220</f>
        <v>0</v>
      </c>
      <c r="U166" s="21" t="n">
        <f aca="false">U167+U170+U203+U207+U209+U212+U215+U217+U218+U220</f>
        <v>0</v>
      </c>
      <c r="V166" s="21" t="n">
        <f aca="false">V167+V170+V203+V207+V209+V212+V215+V217+V218+V220</f>
        <v>913187</v>
      </c>
      <c r="W166" s="116"/>
      <c r="X166" s="116"/>
    </row>
    <row r="167" s="1" customFormat="true" ht="14.35" hidden="false" customHeight="false" outlineLevel="0" collapsed="false">
      <c r="A167" s="36" t="s">
        <v>132</v>
      </c>
      <c r="B167" s="54" t="s">
        <v>295</v>
      </c>
      <c r="C167" s="49" t="n">
        <f aca="false">SUM(C168:C169)</f>
        <v>2992025</v>
      </c>
      <c r="D167" s="49" t="n">
        <f aca="false">SUM(D168:D169)</f>
        <v>366986</v>
      </c>
      <c r="E167" s="49" t="n">
        <f aca="false">SUM(E168:E169)</f>
        <v>0</v>
      </c>
      <c r="F167" s="49" t="n">
        <f aca="false">SUM(F168:F169)</f>
        <v>366986</v>
      </c>
      <c r="G167" s="49" t="n">
        <f aca="false">SUM(G168:G169)</f>
        <v>0</v>
      </c>
      <c r="H167" s="49" t="n">
        <f aca="false">SUM(H168:H169)</f>
        <v>0</v>
      </c>
      <c r="I167" s="49" t="n">
        <f aca="false">SUM(I168:I169)</f>
        <v>0</v>
      </c>
      <c r="J167" s="49" t="n">
        <f aca="false">SUM(J168:J169)</f>
        <v>0</v>
      </c>
      <c r="K167" s="49" t="n">
        <f aca="false">SUM(K168:K169)</f>
        <v>0</v>
      </c>
      <c r="L167" s="49" t="n">
        <f aca="false">SUM(L168:L169)</f>
        <v>1185.7</v>
      </c>
      <c r="M167" s="49" t="n">
        <f aca="false">SUM(M168:M169)</f>
        <v>2625039</v>
      </c>
      <c r="N167" s="49" t="n">
        <f aca="false">SUM(N168:N169)</f>
        <v>0</v>
      </c>
      <c r="O167" s="49" t="n">
        <f aca="false">SUM(O168:O169)</f>
        <v>0</v>
      </c>
      <c r="P167" s="49" t="n">
        <f aca="false">SUM(P168:P169)</f>
        <v>0</v>
      </c>
      <c r="Q167" s="49" t="n">
        <f aca="false">SUM(Q168:Q169)</f>
        <v>0</v>
      </c>
      <c r="R167" s="49" t="n">
        <f aca="false">SUM(R168:R169)</f>
        <v>0</v>
      </c>
      <c r="S167" s="49" t="n">
        <f aca="false">SUM(S168:S169)</f>
        <v>0</v>
      </c>
      <c r="T167" s="49" t="n">
        <f aca="false">SUM(T168:T169)</f>
        <v>0</v>
      </c>
      <c r="U167" s="49" t="n">
        <f aca="false">SUM(U168:U169)</f>
        <v>0</v>
      </c>
      <c r="V167" s="49" t="n">
        <f aca="false">SUM(V168:V169)</f>
        <v>0</v>
      </c>
      <c r="W167" s="116"/>
      <c r="X167" s="116"/>
    </row>
    <row r="168" customFormat="false" ht="14.35" hidden="false" customHeight="false" outlineLevel="0" collapsed="false">
      <c r="A168" s="36" t="s">
        <v>134</v>
      </c>
      <c r="B168" s="54" t="s">
        <v>296</v>
      </c>
      <c r="C168" s="21" t="n">
        <f aca="false">D168+M168+Q168</f>
        <v>366986</v>
      </c>
      <c r="D168" s="21" t="n">
        <f aca="false">SUM(E168:I168)</f>
        <v>366986</v>
      </c>
      <c r="E168" s="49" t="n">
        <v>0</v>
      </c>
      <c r="F168" s="49" t="n">
        <v>366986</v>
      </c>
      <c r="G168" s="49" t="n">
        <v>0</v>
      </c>
      <c r="H168" s="49" t="n">
        <v>0</v>
      </c>
      <c r="I168" s="49" t="n">
        <v>0</v>
      </c>
      <c r="J168" s="118" t="n">
        <v>0</v>
      </c>
      <c r="K168" s="118" t="n">
        <v>0</v>
      </c>
      <c r="L168" s="49" t="n">
        <v>0</v>
      </c>
      <c r="M168" s="49" t="n">
        <v>0</v>
      </c>
      <c r="N168" s="118" t="n">
        <v>0</v>
      </c>
      <c r="O168" s="118" t="n">
        <v>0</v>
      </c>
      <c r="P168" s="49" t="n">
        <v>0</v>
      </c>
      <c r="Q168" s="49" t="n">
        <v>0</v>
      </c>
      <c r="R168" s="49" t="n">
        <v>0</v>
      </c>
      <c r="S168" s="49" t="n">
        <v>0</v>
      </c>
      <c r="T168" s="49" t="n">
        <v>0</v>
      </c>
      <c r="U168" s="49" t="n">
        <v>0</v>
      </c>
      <c r="V168" s="49" t="n">
        <v>0</v>
      </c>
      <c r="W168" s="116"/>
      <c r="X168" s="116"/>
    </row>
    <row r="169" customFormat="false" ht="14.35" hidden="false" customHeight="false" outlineLevel="0" collapsed="false">
      <c r="A169" s="36" t="s">
        <v>136</v>
      </c>
      <c r="B169" s="54" t="s">
        <v>297</v>
      </c>
      <c r="C169" s="21" t="n">
        <f aca="false">D169+M169+Q169</f>
        <v>2625039</v>
      </c>
      <c r="D169" s="21" t="n">
        <f aca="false">SUM(E169:I169)</f>
        <v>0</v>
      </c>
      <c r="E169" s="49" t="n">
        <v>0</v>
      </c>
      <c r="F169" s="49" t="n">
        <v>0</v>
      </c>
      <c r="G169" s="49" t="n">
        <v>0</v>
      </c>
      <c r="H169" s="49" t="n">
        <v>0</v>
      </c>
      <c r="I169" s="49" t="n">
        <v>0</v>
      </c>
      <c r="J169" s="118" t="n">
        <v>0</v>
      </c>
      <c r="K169" s="118" t="n">
        <v>0</v>
      </c>
      <c r="L169" s="49" t="n">
        <v>1185.7</v>
      </c>
      <c r="M169" s="49" t="n">
        <v>2625039</v>
      </c>
      <c r="N169" s="118" t="n">
        <v>0</v>
      </c>
      <c r="O169" s="118" t="n">
        <v>0</v>
      </c>
      <c r="P169" s="49" t="n">
        <v>0</v>
      </c>
      <c r="Q169" s="49" t="n">
        <v>0</v>
      </c>
      <c r="R169" s="49" t="n">
        <v>0</v>
      </c>
      <c r="S169" s="49" t="n">
        <v>0</v>
      </c>
      <c r="T169" s="49" t="n">
        <v>0</v>
      </c>
      <c r="U169" s="49" t="n">
        <v>0</v>
      </c>
      <c r="V169" s="49" t="n">
        <v>0</v>
      </c>
      <c r="W169" s="116"/>
      <c r="X169" s="116"/>
    </row>
    <row r="170" s="1" customFormat="true" ht="14.35" hidden="false" customHeight="false" outlineLevel="0" collapsed="false">
      <c r="A170" s="38" t="s">
        <v>298</v>
      </c>
      <c r="B170" s="37" t="s">
        <v>60</v>
      </c>
      <c r="C170" s="21" t="n">
        <f aca="false">SUM(C171:C202)</f>
        <v>74517787.18</v>
      </c>
      <c r="D170" s="21" t="n">
        <f aca="false">SUM(D171:D202)</f>
        <v>14170727</v>
      </c>
      <c r="E170" s="21" t="n">
        <f aca="false">SUM(E171:E202)</f>
        <v>11731268</v>
      </c>
      <c r="F170" s="21" t="n">
        <f aca="false">SUM(F171:F202)</f>
        <v>2134820</v>
      </c>
      <c r="G170" s="21" t="n">
        <f aca="false">SUM(G171:G202)</f>
        <v>0</v>
      </c>
      <c r="H170" s="21" t="n">
        <f aca="false">SUM(H171:H202)</f>
        <v>304639</v>
      </c>
      <c r="I170" s="21" t="n">
        <f aca="false">SUM(I171:I202)</f>
        <v>0</v>
      </c>
      <c r="J170" s="21" t="n">
        <f aca="false">SUM(J171:J202)</f>
        <v>0</v>
      </c>
      <c r="K170" s="21" t="n">
        <f aca="false">SUM(K171:K202)</f>
        <v>0</v>
      </c>
      <c r="L170" s="21" t="n">
        <f aca="false">SUM(L171:L202)</f>
        <v>27781.8</v>
      </c>
      <c r="M170" s="21" t="n">
        <f aca="false">SUM(M171:M202)</f>
        <v>59839084.18</v>
      </c>
      <c r="N170" s="21" t="n">
        <f aca="false">SUM(N171:N202)</f>
        <v>0</v>
      </c>
      <c r="O170" s="21" t="n">
        <f aca="false">SUM(O171:O202)</f>
        <v>0</v>
      </c>
      <c r="P170" s="21" t="n">
        <f aca="false">SUM(P171:P202)</f>
        <v>0</v>
      </c>
      <c r="Q170" s="21" t="n">
        <f aca="false">SUM(Q171:Q202)</f>
        <v>0</v>
      </c>
      <c r="R170" s="21" t="n">
        <f aca="false">SUM(R171:R202)</f>
        <v>0</v>
      </c>
      <c r="S170" s="21" t="n">
        <f aca="false">SUM(S171:S202)</f>
        <v>0</v>
      </c>
      <c r="T170" s="21" t="n">
        <f aca="false">SUM(T171:T202)</f>
        <v>0</v>
      </c>
      <c r="U170" s="21" t="n">
        <f aca="false">SUM(U171:U202)</f>
        <v>0</v>
      </c>
      <c r="V170" s="21" t="n">
        <f aca="false">SUM(V171:V202)</f>
        <v>507976</v>
      </c>
      <c r="W170" s="116"/>
      <c r="X170" s="116"/>
    </row>
    <row r="171" s="1" customFormat="true" ht="14.35" hidden="false" customHeight="false" outlineLevel="0" collapsed="false">
      <c r="A171" s="38" t="s">
        <v>299</v>
      </c>
      <c r="B171" s="37" t="s">
        <v>300</v>
      </c>
      <c r="C171" s="21" t="n">
        <f aca="false">D171+M171+Q171+V171</f>
        <v>5443781</v>
      </c>
      <c r="D171" s="21" t="n">
        <f aca="false">SUM(E171:I171)</f>
        <v>0</v>
      </c>
      <c r="E171" s="21" t="n">
        <v>0</v>
      </c>
      <c r="F171" s="21" t="n">
        <v>0</v>
      </c>
      <c r="G171" s="21" t="n">
        <v>0</v>
      </c>
      <c r="H171" s="21" t="n">
        <v>0</v>
      </c>
      <c r="I171" s="21" t="n">
        <v>0</v>
      </c>
      <c r="J171" s="21" t="n">
        <v>0</v>
      </c>
      <c r="K171" s="21" t="n">
        <v>0</v>
      </c>
      <c r="L171" s="21" t="n">
        <v>2280</v>
      </c>
      <c r="M171" s="21" t="n">
        <v>5443781</v>
      </c>
      <c r="N171" s="21" t="n">
        <v>0</v>
      </c>
      <c r="O171" s="21" t="n">
        <v>0</v>
      </c>
      <c r="P171" s="21" t="n">
        <v>0</v>
      </c>
      <c r="Q171" s="21" t="n">
        <v>0</v>
      </c>
      <c r="R171" s="21" t="n">
        <v>0</v>
      </c>
      <c r="S171" s="21" t="n">
        <v>0</v>
      </c>
      <c r="T171" s="21" t="n">
        <v>0</v>
      </c>
      <c r="U171" s="21" t="n">
        <v>0</v>
      </c>
      <c r="V171" s="21" t="n">
        <v>0</v>
      </c>
      <c r="W171" s="116"/>
      <c r="X171" s="116"/>
    </row>
    <row r="172" s="1" customFormat="true" ht="14.35" hidden="false" customHeight="false" outlineLevel="0" collapsed="false">
      <c r="A172" s="38" t="s">
        <v>301</v>
      </c>
      <c r="B172" s="37" t="s">
        <v>302</v>
      </c>
      <c r="C172" s="21" t="n">
        <f aca="false">D172+M172+Q172+V172</f>
        <v>2477506</v>
      </c>
      <c r="D172" s="21" t="n">
        <f aca="false">SUM(E172:I172)</f>
        <v>0</v>
      </c>
      <c r="E172" s="21" t="n">
        <v>0</v>
      </c>
      <c r="F172" s="21" t="n">
        <v>0</v>
      </c>
      <c r="G172" s="21" t="n">
        <v>0</v>
      </c>
      <c r="H172" s="21" t="n">
        <v>0</v>
      </c>
      <c r="I172" s="21" t="n">
        <v>0</v>
      </c>
      <c r="J172" s="21" t="n">
        <v>0</v>
      </c>
      <c r="K172" s="21" t="n">
        <v>0</v>
      </c>
      <c r="L172" s="21" t="n">
        <v>1131.4</v>
      </c>
      <c r="M172" s="21" t="n">
        <v>2477506</v>
      </c>
      <c r="N172" s="21" t="n">
        <v>0</v>
      </c>
      <c r="O172" s="21" t="n">
        <v>0</v>
      </c>
      <c r="P172" s="21" t="n">
        <v>0</v>
      </c>
      <c r="Q172" s="21" t="n">
        <v>0</v>
      </c>
      <c r="R172" s="21" t="n">
        <v>0</v>
      </c>
      <c r="S172" s="21" t="n">
        <v>0</v>
      </c>
      <c r="T172" s="21" t="n">
        <v>0</v>
      </c>
      <c r="U172" s="21" t="n">
        <v>0</v>
      </c>
      <c r="V172" s="21" t="n">
        <v>0</v>
      </c>
      <c r="W172" s="116"/>
      <c r="X172" s="116"/>
    </row>
    <row r="173" s="1" customFormat="true" ht="14.35" hidden="false" customHeight="false" outlineLevel="0" collapsed="false">
      <c r="A173" s="38" t="s">
        <v>303</v>
      </c>
      <c r="B173" s="37" t="s">
        <v>304</v>
      </c>
      <c r="C173" s="21" t="n">
        <f aca="false">D173+M173+Q173+V173</f>
        <v>2243974</v>
      </c>
      <c r="D173" s="21" t="n">
        <f aca="false">SUM(E173:I173)</f>
        <v>0</v>
      </c>
      <c r="E173" s="21" t="n">
        <v>0</v>
      </c>
      <c r="F173" s="21" t="n">
        <v>0</v>
      </c>
      <c r="G173" s="21" t="n">
        <v>0</v>
      </c>
      <c r="H173" s="21" t="n">
        <v>0</v>
      </c>
      <c r="I173" s="21" t="n">
        <v>0</v>
      </c>
      <c r="J173" s="21" t="n">
        <v>0</v>
      </c>
      <c r="K173" s="21" t="n">
        <v>0</v>
      </c>
      <c r="L173" s="21" t="n">
        <v>1238</v>
      </c>
      <c r="M173" s="21" t="n">
        <v>2243974</v>
      </c>
      <c r="N173" s="21" t="n">
        <v>0</v>
      </c>
      <c r="O173" s="21" t="n">
        <v>0</v>
      </c>
      <c r="P173" s="21" t="n">
        <v>0</v>
      </c>
      <c r="Q173" s="21" t="n">
        <v>0</v>
      </c>
      <c r="R173" s="21" t="n">
        <v>0</v>
      </c>
      <c r="S173" s="21" t="n">
        <v>0</v>
      </c>
      <c r="T173" s="21" t="n">
        <v>0</v>
      </c>
      <c r="U173" s="21" t="n">
        <v>0</v>
      </c>
      <c r="V173" s="21" t="n">
        <v>0</v>
      </c>
      <c r="W173" s="116"/>
      <c r="X173" s="116"/>
    </row>
    <row r="174" s="1" customFormat="true" ht="14.35" hidden="false" customHeight="false" outlineLevel="0" collapsed="false">
      <c r="A174" s="38" t="s">
        <v>305</v>
      </c>
      <c r="B174" s="37" t="s">
        <v>306</v>
      </c>
      <c r="C174" s="21" t="n">
        <f aca="false">D174+M174+Q174+V174</f>
        <v>2660848</v>
      </c>
      <c r="D174" s="21" t="n">
        <f aca="false">SUM(E174:I174)</f>
        <v>2447470</v>
      </c>
      <c r="E174" s="21" t="n">
        <v>2447470</v>
      </c>
      <c r="F174" s="21" t="n">
        <v>0</v>
      </c>
      <c r="G174" s="21" t="n">
        <v>0</v>
      </c>
      <c r="H174" s="21" t="n">
        <v>0</v>
      </c>
      <c r="I174" s="21" t="n">
        <v>0</v>
      </c>
      <c r="J174" s="21" t="n">
        <v>0</v>
      </c>
      <c r="K174" s="21" t="n">
        <v>0</v>
      </c>
      <c r="L174" s="21" t="n">
        <v>0</v>
      </c>
      <c r="M174" s="21" t="n">
        <v>0</v>
      </c>
      <c r="N174" s="21" t="n">
        <v>0</v>
      </c>
      <c r="O174" s="21" t="n">
        <v>0</v>
      </c>
      <c r="P174" s="21" t="n">
        <v>0</v>
      </c>
      <c r="Q174" s="21" t="n">
        <v>0</v>
      </c>
      <c r="R174" s="21" t="n">
        <v>0</v>
      </c>
      <c r="S174" s="21" t="n">
        <v>0</v>
      </c>
      <c r="T174" s="21" t="n">
        <v>0</v>
      </c>
      <c r="U174" s="21" t="n">
        <v>0</v>
      </c>
      <c r="V174" s="21" t="n">
        <v>213378</v>
      </c>
      <c r="W174" s="116"/>
      <c r="X174" s="116"/>
    </row>
    <row r="175" s="1" customFormat="true" ht="14.35" hidden="false" customHeight="false" outlineLevel="0" collapsed="false">
      <c r="A175" s="38" t="s">
        <v>307</v>
      </c>
      <c r="B175" s="37" t="s">
        <v>308</v>
      </c>
      <c r="C175" s="21" t="n">
        <f aca="false">D175+M175+Q175+V175</f>
        <v>3490086</v>
      </c>
      <c r="D175" s="21" t="n">
        <f aca="false">SUM(E175:I175)</f>
        <v>3490086</v>
      </c>
      <c r="E175" s="21" t="n">
        <v>3015199</v>
      </c>
      <c r="F175" s="21" t="n">
        <v>474887</v>
      </c>
      <c r="G175" s="21" t="n">
        <v>0</v>
      </c>
      <c r="H175" s="21" t="n">
        <v>0</v>
      </c>
      <c r="I175" s="21" t="n">
        <v>0</v>
      </c>
      <c r="J175" s="21" t="n">
        <v>0</v>
      </c>
      <c r="K175" s="21" t="n">
        <v>0</v>
      </c>
      <c r="L175" s="21" t="n">
        <v>0</v>
      </c>
      <c r="M175" s="21" t="n">
        <v>0</v>
      </c>
      <c r="N175" s="21" t="n">
        <v>0</v>
      </c>
      <c r="O175" s="21" t="n">
        <v>0</v>
      </c>
      <c r="P175" s="21" t="n">
        <v>0</v>
      </c>
      <c r="Q175" s="21" t="n">
        <v>0</v>
      </c>
      <c r="R175" s="21" t="n">
        <v>0</v>
      </c>
      <c r="S175" s="21" t="n">
        <v>0</v>
      </c>
      <c r="T175" s="21" t="n">
        <v>0</v>
      </c>
      <c r="U175" s="21" t="n">
        <v>0</v>
      </c>
      <c r="V175" s="21" t="n">
        <v>0</v>
      </c>
      <c r="W175" s="116"/>
      <c r="X175" s="116"/>
    </row>
    <row r="176" s="1" customFormat="true" ht="14.35" hidden="false" customHeight="false" outlineLevel="0" collapsed="false">
      <c r="A176" s="38" t="s">
        <v>309</v>
      </c>
      <c r="B176" s="37" t="s">
        <v>74</v>
      </c>
      <c r="C176" s="21" t="n">
        <f aca="false">D176+M176+Q176+V176</f>
        <v>304639</v>
      </c>
      <c r="D176" s="21" t="n">
        <f aca="false">SUM(E176:I176)</f>
        <v>304639</v>
      </c>
      <c r="E176" s="21" t="n">
        <v>0</v>
      </c>
      <c r="F176" s="21" t="n">
        <v>0</v>
      </c>
      <c r="G176" s="21" t="n">
        <v>0</v>
      </c>
      <c r="H176" s="21" t="n">
        <v>304639</v>
      </c>
      <c r="I176" s="21" t="n">
        <v>0</v>
      </c>
      <c r="J176" s="21" t="n">
        <v>0</v>
      </c>
      <c r="K176" s="21" t="n">
        <v>0</v>
      </c>
      <c r="L176" s="21" t="n">
        <v>0</v>
      </c>
      <c r="M176" s="21" t="n">
        <v>0</v>
      </c>
      <c r="N176" s="21" t="n">
        <v>0</v>
      </c>
      <c r="O176" s="21" t="n">
        <v>0</v>
      </c>
      <c r="P176" s="21" t="n">
        <v>0</v>
      </c>
      <c r="Q176" s="21" t="n">
        <v>0</v>
      </c>
      <c r="R176" s="21" t="n">
        <v>0</v>
      </c>
      <c r="S176" s="21" t="n">
        <v>0</v>
      </c>
      <c r="T176" s="21" t="n">
        <v>0</v>
      </c>
      <c r="U176" s="21" t="n">
        <v>0</v>
      </c>
      <c r="V176" s="21" t="n">
        <v>0</v>
      </c>
      <c r="W176" s="116"/>
      <c r="X176" s="116"/>
    </row>
    <row r="177" s="1" customFormat="true" ht="14.35" hidden="false" customHeight="false" outlineLevel="0" collapsed="false">
      <c r="A177" s="38" t="s">
        <v>310</v>
      </c>
      <c r="B177" s="37" t="s">
        <v>311</v>
      </c>
      <c r="C177" s="21" t="n">
        <f aca="false">D177+M177+Q177+V177</f>
        <v>630207</v>
      </c>
      <c r="D177" s="21" t="n">
        <f aca="false">SUM(E177:I177)</f>
        <v>0</v>
      </c>
      <c r="E177" s="21" t="n">
        <v>0</v>
      </c>
      <c r="F177" s="21" t="n">
        <v>0</v>
      </c>
      <c r="G177" s="21" t="n">
        <v>0</v>
      </c>
      <c r="H177" s="21" t="n">
        <v>0</v>
      </c>
      <c r="I177" s="21" t="n">
        <v>0</v>
      </c>
      <c r="J177" s="21" t="n">
        <v>0</v>
      </c>
      <c r="K177" s="21" t="n">
        <v>0</v>
      </c>
      <c r="L177" s="21" t="n">
        <v>364</v>
      </c>
      <c r="M177" s="21" t="n">
        <v>630207</v>
      </c>
      <c r="N177" s="21" t="n">
        <v>0</v>
      </c>
      <c r="O177" s="21" t="n">
        <v>0</v>
      </c>
      <c r="P177" s="21" t="n">
        <v>0</v>
      </c>
      <c r="Q177" s="21" t="n">
        <v>0</v>
      </c>
      <c r="R177" s="21" t="n">
        <v>0</v>
      </c>
      <c r="S177" s="21" t="n">
        <v>0</v>
      </c>
      <c r="T177" s="21" t="n">
        <v>0</v>
      </c>
      <c r="U177" s="21" t="n">
        <v>0</v>
      </c>
      <c r="V177" s="21" t="n">
        <v>0</v>
      </c>
      <c r="W177" s="116"/>
      <c r="X177" s="116"/>
    </row>
    <row r="178" s="1" customFormat="true" ht="14.35" hidden="false" customHeight="false" outlineLevel="0" collapsed="false">
      <c r="A178" s="38" t="s">
        <v>312</v>
      </c>
      <c r="B178" s="37" t="s">
        <v>313</v>
      </c>
      <c r="C178" s="21" t="n">
        <f aca="false">D178+M178+Q178+V178</f>
        <v>738945</v>
      </c>
      <c r="D178" s="21" t="n">
        <f aca="false">SUM(E178:I178)</f>
        <v>0</v>
      </c>
      <c r="E178" s="21" t="n">
        <v>0</v>
      </c>
      <c r="F178" s="21" t="n">
        <v>0</v>
      </c>
      <c r="G178" s="21" t="n">
        <v>0</v>
      </c>
      <c r="H178" s="21" t="n">
        <v>0</v>
      </c>
      <c r="I178" s="21" t="n">
        <v>0</v>
      </c>
      <c r="J178" s="21" t="n">
        <v>0</v>
      </c>
      <c r="K178" s="21" t="n">
        <v>0</v>
      </c>
      <c r="L178" s="21" t="n">
        <v>360.8</v>
      </c>
      <c r="M178" s="21" t="n">
        <v>738945</v>
      </c>
      <c r="N178" s="21" t="n">
        <v>0</v>
      </c>
      <c r="O178" s="21" t="n">
        <v>0</v>
      </c>
      <c r="P178" s="21" t="n">
        <v>0</v>
      </c>
      <c r="Q178" s="21" t="n">
        <v>0</v>
      </c>
      <c r="R178" s="21" t="n">
        <v>0</v>
      </c>
      <c r="S178" s="21" t="n">
        <v>0</v>
      </c>
      <c r="T178" s="21" t="n">
        <v>0</v>
      </c>
      <c r="U178" s="21" t="n">
        <v>0</v>
      </c>
      <c r="V178" s="21" t="n">
        <v>0</v>
      </c>
      <c r="W178" s="116"/>
      <c r="X178" s="116"/>
    </row>
    <row r="179" s="1" customFormat="true" ht="14.35" hidden="false" customHeight="false" outlineLevel="0" collapsed="false">
      <c r="A179" s="38" t="s">
        <v>314</v>
      </c>
      <c r="B179" s="37" t="s">
        <v>315</v>
      </c>
      <c r="C179" s="21" t="n">
        <f aca="false">D179+M179+Q179+V179</f>
        <v>2485126.96</v>
      </c>
      <c r="D179" s="21" t="n">
        <f aca="false">SUM(E179:I179)</f>
        <v>243496</v>
      </c>
      <c r="E179" s="21" t="n">
        <v>0</v>
      </c>
      <c r="F179" s="21" t="n">
        <v>243496</v>
      </c>
      <c r="G179" s="21" t="n">
        <v>0</v>
      </c>
      <c r="H179" s="21" t="n">
        <v>0</v>
      </c>
      <c r="I179" s="21" t="n">
        <v>0</v>
      </c>
      <c r="J179" s="21" t="n">
        <v>0</v>
      </c>
      <c r="K179" s="21" t="n">
        <v>0</v>
      </c>
      <c r="L179" s="21" t="n">
        <v>1144</v>
      </c>
      <c r="M179" s="21" t="n">
        <v>2241630.96</v>
      </c>
      <c r="N179" s="21" t="n">
        <v>0</v>
      </c>
      <c r="O179" s="21" t="n">
        <v>0</v>
      </c>
      <c r="P179" s="21" t="n">
        <v>0</v>
      </c>
      <c r="Q179" s="21" t="n">
        <v>0</v>
      </c>
      <c r="R179" s="21" t="n">
        <v>0</v>
      </c>
      <c r="S179" s="21" t="n">
        <v>0</v>
      </c>
      <c r="T179" s="21" t="n">
        <v>0</v>
      </c>
      <c r="U179" s="21" t="n">
        <v>0</v>
      </c>
      <c r="V179" s="21" t="n">
        <v>0</v>
      </c>
      <c r="W179" s="116"/>
      <c r="X179" s="116"/>
    </row>
    <row r="180" s="1" customFormat="true" ht="14.35" hidden="false" customHeight="false" outlineLevel="0" collapsed="false">
      <c r="A180" s="38" t="s">
        <v>316</v>
      </c>
      <c r="B180" s="37" t="s">
        <v>317</v>
      </c>
      <c r="C180" s="21" t="n">
        <f aca="false">D180+M180+Q180+V180</f>
        <v>280624</v>
      </c>
      <c r="D180" s="21" t="n">
        <f aca="false">SUM(E180:I180)</f>
        <v>280624</v>
      </c>
      <c r="E180" s="21" t="n">
        <v>0</v>
      </c>
      <c r="F180" s="21" t="n">
        <v>280624</v>
      </c>
      <c r="G180" s="21" t="n">
        <v>0</v>
      </c>
      <c r="H180" s="21" t="n">
        <v>0</v>
      </c>
      <c r="I180" s="21" t="n">
        <v>0</v>
      </c>
      <c r="J180" s="21" t="n">
        <v>0</v>
      </c>
      <c r="K180" s="21" t="n">
        <v>0</v>
      </c>
      <c r="L180" s="21" t="n">
        <v>0</v>
      </c>
      <c r="M180" s="21" t="n">
        <v>0</v>
      </c>
      <c r="N180" s="21" t="n">
        <v>0</v>
      </c>
      <c r="O180" s="21" t="n">
        <v>0</v>
      </c>
      <c r="P180" s="21" t="n">
        <v>0</v>
      </c>
      <c r="Q180" s="21" t="n">
        <v>0</v>
      </c>
      <c r="R180" s="21" t="n">
        <v>0</v>
      </c>
      <c r="S180" s="21" t="n">
        <v>0</v>
      </c>
      <c r="T180" s="21" t="n">
        <v>0</v>
      </c>
      <c r="U180" s="21" t="n">
        <v>0</v>
      </c>
      <c r="V180" s="21" t="n">
        <v>0</v>
      </c>
      <c r="W180" s="116"/>
      <c r="X180" s="116"/>
    </row>
    <row r="181" s="1" customFormat="true" ht="14.35" hidden="false" customHeight="false" outlineLevel="0" collapsed="false">
      <c r="A181" s="38" t="s">
        <v>318</v>
      </c>
      <c r="B181" s="37" t="s">
        <v>319</v>
      </c>
      <c r="C181" s="21" t="n">
        <f aca="false">D181+M181+Q181+V181</f>
        <v>1657792</v>
      </c>
      <c r="D181" s="21" t="n">
        <f aca="false">SUM(E181:I181)</f>
        <v>0</v>
      </c>
      <c r="E181" s="21" t="n">
        <v>0</v>
      </c>
      <c r="F181" s="21" t="n">
        <v>0</v>
      </c>
      <c r="G181" s="21" t="n">
        <v>0</v>
      </c>
      <c r="H181" s="21" t="n">
        <v>0</v>
      </c>
      <c r="I181" s="21" t="n">
        <v>0</v>
      </c>
      <c r="J181" s="21" t="n">
        <v>0</v>
      </c>
      <c r="K181" s="21" t="n">
        <v>0</v>
      </c>
      <c r="L181" s="21" t="n">
        <v>804</v>
      </c>
      <c r="M181" s="21" t="n">
        <v>1657792</v>
      </c>
      <c r="N181" s="21" t="n">
        <v>0</v>
      </c>
      <c r="O181" s="21" t="n">
        <v>0</v>
      </c>
      <c r="P181" s="21" t="n">
        <v>0</v>
      </c>
      <c r="Q181" s="21" t="n">
        <v>0</v>
      </c>
      <c r="R181" s="21" t="n">
        <v>0</v>
      </c>
      <c r="S181" s="21" t="n">
        <v>0</v>
      </c>
      <c r="T181" s="21" t="n">
        <v>0</v>
      </c>
      <c r="U181" s="21" t="n">
        <v>0</v>
      </c>
      <c r="V181" s="21" t="n">
        <v>0</v>
      </c>
      <c r="W181" s="116"/>
      <c r="X181" s="116"/>
    </row>
    <row r="182" s="1" customFormat="true" ht="14.35" hidden="false" customHeight="false" outlineLevel="0" collapsed="false">
      <c r="A182" s="38" t="s">
        <v>320</v>
      </c>
      <c r="B182" s="37" t="s">
        <v>321</v>
      </c>
      <c r="C182" s="21" t="n">
        <f aca="false">D182+M182+Q182+V182</f>
        <v>1525807</v>
      </c>
      <c r="D182" s="21" t="n">
        <f aca="false">SUM(E182:I182)</f>
        <v>0</v>
      </c>
      <c r="E182" s="21" t="n">
        <v>0</v>
      </c>
      <c r="F182" s="21" t="n">
        <v>0</v>
      </c>
      <c r="G182" s="21" t="n">
        <v>0</v>
      </c>
      <c r="H182" s="21" t="n">
        <v>0</v>
      </c>
      <c r="I182" s="21" t="n">
        <v>0</v>
      </c>
      <c r="J182" s="21" t="n">
        <v>0</v>
      </c>
      <c r="K182" s="21" t="n">
        <v>0</v>
      </c>
      <c r="L182" s="21" t="n">
        <v>804</v>
      </c>
      <c r="M182" s="21" t="n">
        <v>1525807</v>
      </c>
      <c r="N182" s="21" t="n">
        <v>0</v>
      </c>
      <c r="O182" s="21" t="n">
        <v>0</v>
      </c>
      <c r="P182" s="21" t="n">
        <v>0</v>
      </c>
      <c r="Q182" s="21" t="n">
        <v>0</v>
      </c>
      <c r="R182" s="21" t="n">
        <v>0</v>
      </c>
      <c r="S182" s="21" t="n">
        <v>0</v>
      </c>
      <c r="T182" s="21" t="n">
        <v>0</v>
      </c>
      <c r="U182" s="21" t="n">
        <v>0</v>
      </c>
      <c r="V182" s="21" t="n">
        <v>0</v>
      </c>
      <c r="W182" s="116"/>
      <c r="X182" s="116"/>
    </row>
    <row r="183" s="1" customFormat="true" ht="14.35" hidden="false" customHeight="false" outlineLevel="0" collapsed="false">
      <c r="A183" s="38" t="s">
        <v>322</v>
      </c>
      <c r="B183" s="37" t="s">
        <v>323</v>
      </c>
      <c r="C183" s="21" t="n">
        <f aca="false">D183+M183+Q183+V183</f>
        <v>1023275.83</v>
      </c>
      <c r="D183" s="21" t="n">
        <f aca="false">SUM(E183:I183)</f>
        <v>0</v>
      </c>
      <c r="E183" s="21" t="n">
        <v>0</v>
      </c>
      <c r="F183" s="21" t="n">
        <v>0</v>
      </c>
      <c r="G183" s="21" t="n">
        <v>0</v>
      </c>
      <c r="H183" s="21" t="n">
        <v>0</v>
      </c>
      <c r="I183" s="21" t="n">
        <v>0</v>
      </c>
      <c r="J183" s="21" t="n">
        <v>0</v>
      </c>
      <c r="K183" s="21" t="n">
        <v>0</v>
      </c>
      <c r="L183" s="21" t="n">
        <v>444</v>
      </c>
      <c r="M183" s="21" t="n">
        <v>1023275.83</v>
      </c>
      <c r="N183" s="21" t="n">
        <v>0</v>
      </c>
      <c r="O183" s="21" t="n">
        <v>0</v>
      </c>
      <c r="P183" s="21" t="n">
        <v>0</v>
      </c>
      <c r="Q183" s="21" t="n">
        <v>0</v>
      </c>
      <c r="R183" s="21" t="n">
        <v>0</v>
      </c>
      <c r="S183" s="21" t="n">
        <v>0</v>
      </c>
      <c r="T183" s="21" t="n">
        <v>0</v>
      </c>
      <c r="U183" s="21" t="n">
        <v>0</v>
      </c>
      <c r="V183" s="21" t="n">
        <v>0</v>
      </c>
      <c r="W183" s="116"/>
      <c r="X183" s="116"/>
    </row>
    <row r="184" s="1" customFormat="true" ht="14.35" hidden="false" customHeight="false" outlineLevel="0" collapsed="false">
      <c r="A184" s="38" t="s">
        <v>324</v>
      </c>
      <c r="B184" s="37" t="s">
        <v>81</v>
      </c>
      <c r="C184" s="21" t="n">
        <f aca="false">D184+M184+Q184+V184</f>
        <v>3017654</v>
      </c>
      <c r="D184" s="21" t="n">
        <f aca="false">SUM(E184:I184)</f>
        <v>2723056</v>
      </c>
      <c r="E184" s="21" t="n">
        <v>2723056</v>
      </c>
      <c r="F184" s="21" t="n">
        <v>0</v>
      </c>
      <c r="G184" s="21" t="n">
        <v>0</v>
      </c>
      <c r="H184" s="21" t="n">
        <v>0</v>
      </c>
      <c r="I184" s="21" t="n">
        <v>0</v>
      </c>
      <c r="J184" s="21" t="n">
        <v>0</v>
      </c>
      <c r="K184" s="21" t="n">
        <v>0</v>
      </c>
      <c r="L184" s="21" t="n">
        <v>0</v>
      </c>
      <c r="M184" s="21" t="n">
        <v>0</v>
      </c>
      <c r="N184" s="21" t="n">
        <v>0</v>
      </c>
      <c r="O184" s="21" t="n">
        <v>0</v>
      </c>
      <c r="P184" s="21" t="n">
        <v>0</v>
      </c>
      <c r="Q184" s="21" t="n">
        <v>0</v>
      </c>
      <c r="R184" s="21" t="n">
        <v>0</v>
      </c>
      <c r="S184" s="21" t="n">
        <v>0</v>
      </c>
      <c r="T184" s="21" t="n">
        <v>0</v>
      </c>
      <c r="U184" s="21" t="n">
        <v>0</v>
      </c>
      <c r="V184" s="21" t="n">
        <v>294598</v>
      </c>
      <c r="W184" s="116"/>
      <c r="X184" s="116"/>
    </row>
    <row r="185" s="1" customFormat="true" ht="14.35" hidden="false" customHeight="false" outlineLevel="0" collapsed="false">
      <c r="A185" s="38" t="s">
        <v>325</v>
      </c>
      <c r="B185" s="37" t="s">
        <v>326</v>
      </c>
      <c r="C185" s="21" t="n">
        <f aca="false">D185+M185+Q185+V185</f>
        <v>1295540.36</v>
      </c>
      <c r="D185" s="21" t="n">
        <f aca="false">SUM(E185:I185)</f>
        <v>0</v>
      </c>
      <c r="E185" s="21" t="n">
        <v>0</v>
      </c>
      <c r="F185" s="21" t="n">
        <v>0</v>
      </c>
      <c r="G185" s="21" t="n">
        <v>0</v>
      </c>
      <c r="H185" s="21" t="n">
        <v>0</v>
      </c>
      <c r="I185" s="21" t="n">
        <v>0</v>
      </c>
      <c r="J185" s="21" t="n">
        <v>0</v>
      </c>
      <c r="K185" s="21" t="n">
        <v>0</v>
      </c>
      <c r="L185" s="21" t="n">
        <v>568</v>
      </c>
      <c r="M185" s="21" t="n">
        <v>1295540.36</v>
      </c>
      <c r="N185" s="21" t="n">
        <v>0</v>
      </c>
      <c r="O185" s="21" t="n">
        <v>0</v>
      </c>
      <c r="P185" s="21" t="n">
        <v>0</v>
      </c>
      <c r="Q185" s="21" t="n">
        <v>0</v>
      </c>
      <c r="R185" s="21" t="n">
        <v>0</v>
      </c>
      <c r="S185" s="21" t="n">
        <v>0</v>
      </c>
      <c r="T185" s="21" t="n">
        <v>0</v>
      </c>
      <c r="U185" s="21" t="n">
        <v>0</v>
      </c>
      <c r="V185" s="21" t="n">
        <v>0</v>
      </c>
      <c r="W185" s="116"/>
      <c r="X185" s="116"/>
    </row>
    <row r="186" s="1" customFormat="true" ht="14.35" hidden="false" customHeight="false" outlineLevel="0" collapsed="false">
      <c r="A186" s="38" t="s">
        <v>327</v>
      </c>
      <c r="B186" s="37" t="s">
        <v>328</v>
      </c>
      <c r="C186" s="21" t="n">
        <f aca="false">D186+M186+Q186+V186</f>
        <v>2534074.04</v>
      </c>
      <c r="D186" s="21" t="n">
        <f aca="false">SUM(E186:I186)</f>
        <v>0</v>
      </c>
      <c r="E186" s="21" t="n">
        <v>0</v>
      </c>
      <c r="F186" s="21" t="n">
        <v>0</v>
      </c>
      <c r="G186" s="21" t="n">
        <v>0</v>
      </c>
      <c r="H186" s="21" t="n">
        <v>0</v>
      </c>
      <c r="I186" s="21" t="n">
        <v>0</v>
      </c>
      <c r="J186" s="21" t="n">
        <v>0</v>
      </c>
      <c r="K186" s="21" t="n">
        <v>0</v>
      </c>
      <c r="L186" s="21" t="n">
        <v>1083.6</v>
      </c>
      <c r="M186" s="21" t="n">
        <v>2534074.04</v>
      </c>
      <c r="N186" s="21" t="n">
        <v>0</v>
      </c>
      <c r="O186" s="21" t="n">
        <v>0</v>
      </c>
      <c r="P186" s="21" t="n">
        <v>0</v>
      </c>
      <c r="Q186" s="21" t="n">
        <v>0</v>
      </c>
      <c r="R186" s="21" t="n">
        <v>0</v>
      </c>
      <c r="S186" s="21" t="n">
        <v>0</v>
      </c>
      <c r="T186" s="21" t="n">
        <v>0</v>
      </c>
      <c r="U186" s="21" t="n">
        <v>0</v>
      </c>
      <c r="V186" s="21" t="n">
        <v>0</v>
      </c>
      <c r="W186" s="116"/>
      <c r="X186" s="116"/>
    </row>
    <row r="187" s="1" customFormat="true" ht="14.35" hidden="false" customHeight="false" outlineLevel="0" collapsed="false">
      <c r="A187" s="38" t="s">
        <v>329</v>
      </c>
      <c r="B187" s="37" t="s">
        <v>330</v>
      </c>
      <c r="C187" s="21" t="n">
        <f aca="false">D187+M187+Q187+V187</f>
        <v>190805</v>
      </c>
      <c r="D187" s="21" t="n">
        <f aca="false">SUM(E187:I187)</f>
        <v>190805</v>
      </c>
      <c r="E187" s="21" t="n">
        <v>0</v>
      </c>
      <c r="F187" s="21" t="n">
        <v>190805</v>
      </c>
      <c r="G187" s="21" t="n">
        <v>0</v>
      </c>
      <c r="H187" s="21" t="n">
        <v>0</v>
      </c>
      <c r="I187" s="21" t="n">
        <v>0</v>
      </c>
      <c r="J187" s="21" t="n">
        <v>0</v>
      </c>
      <c r="K187" s="21" t="n">
        <v>0</v>
      </c>
      <c r="L187" s="21" t="n">
        <v>0</v>
      </c>
      <c r="M187" s="21" t="n">
        <v>0</v>
      </c>
      <c r="N187" s="21" t="n">
        <v>0</v>
      </c>
      <c r="O187" s="21" t="n">
        <v>0</v>
      </c>
      <c r="P187" s="21" t="n">
        <v>0</v>
      </c>
      <c r="Q187" s="21" t="n">
        <v>0</v>
      </c>
      <c r="R187" s="21" t="n">
        <v>0</v>
      </c>
      <c r="S187" s="21" t="n">
        <v>0</v>
      </c>
      <c r="T187" s="21" t="n">
        <v>0</v>
      </c>
      <c r="U187" s="21" t="n">
        <v>0</v>
      </c>
      <c r="V187" s="21" t="n">
        <v>0</v>
      </c>
      <c r="W187" s="116"/>
      <c r="X187" s="116"/>
    </row>
    <row r="188" s="1" customFormat="true" ht="14.35" hidden="false" customHeight="false" outlineLevel="0" collapsed="false">
      <c r="A188" s="38" t="s">
        <v>331</v>
      </c>
      <c r="B188" s="37" t="s">
        <v>332</v>
      </c>
      <c r="C188" s="21" t="n">
        <f aca="false">D188+M188+Q188+V188</f>
        <v>1600558.96</v>
      </c>
      <c r="D188" s="21" t="n">
        <f aca="false">SUM(E188:I188)</f>
        <v>0</v>
      </c>
      <c r="E188" s="21" t="n">
        <v>0</v>
      </c>
      <c r="F188" s="21" t="n">
        <v>0</v>
      </c>
      <c r="G188" s="21" t="n">
        <v>0</v>
      </c>
      <c r="H188" s="21" t="n">
        <v>0</v>
      </c>
      <c r="I188" s="21" t="n">
        <v>0</v>
      </c>
      <c r="J188" s="21" t="n">
        <v>0</v>
      </c>
      <c r="K188" s="21" t="n">
        <v>0</v>
      </c>
      <c r="L188" s="21" t="n">
        <v>809</v>
      </c>
      <c r="M188" s="21" t="n">
        <v>1600558.96</v>
      </c>
      <c r="N188" s="21" t="n">
        <v>0</v>
      </c>
      <c r="O188" s="21" t="n">
        <v>0</v>
      </c>
      <c r="P188" s="21" t="n">
        <v>0</v>
      </c>
      <c r="Q188" s="21" t="n">
        <v>0</v>
      </c>
      <c r="R188" s="21" t="n">
        <v>0</v>
      </c>
      <c r="S188" s="21" t="n">
        <v>0</v>
      </c>
      <c r="T188" s="21" t="n">
        <v>0</v>
      </c>
      <c r="U188" s="21" t="n">
        <v>0</v>
      </c>
      <c r="V188" s="21" t="n">
        <v>0</v>
      </c>
      <c r="W188" s="116"/>
      <c r="X188" s="116"/>
    </row>
    <row r="189" s="1" customFormat="true" ht="14.35" hidden="false" customHeight="false" outlineLevel="0" collapsed="false">
      <c r="A189" s="38" t="s">
        <v>333</v>
      </c>
      <c r="B189" s="37" t="s">
        <v>334</v>
      </c>
      <c r="C189" s="21" t="n">
        <f aca="false">D189+M189+Q189+V189</f>
        <v>6094601.43</v>
      </c>
      <c r="D189" s="21" t="n">
        <f aca="false">SUM(E189:I189)</f>
        <v>0</v>
      </c>
      <c r="E189" s="21" t="n">
        <v>0</v>
      </c>
      <c r="F189" s="21" t="n">
        <v>0</v>
      </c>
      <c r="G189" s="21" t="n">
        <v>0</v>
      </c>
      <c r="H189" s="21" t="n">
        <v>0</v>
      </c>
      <c r="I189" s="21" t="n">
        <v>0</v>
      </c>
      <c r="J189" s="21" t="n">
        <v>0</v>
      </c>
      <c r="K189" s="21" t="n">
        <v>0</v>
      </c>
      <c r="L189" s="21" t="n">
        <v>2800</v>
      </c>
      <c r="M189" s="21" t="n">
        <v>6094601.43</v>
      </c>
      <c r="N189" s="21" t="n">
        <v>0</v>
      </c>
      <c r="O189" s="21" t="n">
        <v>0</v>
      </c>
      <c r="P189" s="21" t="n">
        <v>0</v>
      </c>
      <c r="Q189" s="21" t="n">
        <v>0</v>
      </c>
      <c r="R189" s="21" t="n">
        <v>0</v>
      </c>
      <c r="S189" s="21" t="n">
        <v>0</v>
      </c>
      <c r="T189" s="21" t="n">
        <v>0</v>
      </c>
      <c r="U189" s="21" t="n">
        <v>0</v>
      </c>
      <c r="V189" s="21" t="n">
        <v>0</v>
      </c>
      <c r="W189" s="116"/>
      <c r="X189" s="116"/>
    </row>
    <row r="190" s="1" customFormat="true" ht="14.35" hidden="false" customHeight="false" outlineLevel="0" collapsed="false">
      <c r="A190" s="38" t="s">
        <v>335</v>
      </c>
      <c r="B190" s="37" t="s">
        <v>336</v>
      </c>
      <c r="C190" s="21" t="n">
        <f aca="false">D190+M190+Q190+V190</f>
        <v>6267349</v>
      </c>
      <c r="D190" s="21" t="n">
        <f aca="false">SUM(E190:I190)</f>
        <v>0</v>
      </c>
      <c r="E190" s="21" t="n">
        <v>0</v>
      </c>
      <c r="F190" s="21" t="n">
        <v>0</v>
      </c>
      <c r="G190" s="21" t="n">
        <v>0</v>
      </c>
      <c r="H190" s="21" t="n">
        <v>0</v>
      </c>
      <c r="I190" s="21" t="n">
        <v>0</v>
      </c>
      <c r="J190" s="21" t="n">
        <v>0</v>
      </c>
      <c r="K190" s="21" t="n">
        <v>0</v>
      </c>
      <c r="L190" s="21" t="n">
        <v>2530</v>
      </c>
      <c r="M190" s="21" t="n">
        <v>6267349</v>
      </c>
      <c r="N190" s="21" t="n">
        <v>0</v>
      </c>
      <c r="O190" s="21" t="n">
        <v>0</v>
      </c>
      <c r="P190" s="21" t="n">
        <v>0</v>
      </c>
      <c r="Q190" s="21" t="n">
        <v>0</v>
      </c>
      <c r="R190" s="21" t="n">
        <v>0</v>
      </c>
      <c r="S190" s="21" t="n">
        <v>0</v>
      </c>
      <c r="T190" s="21" t="n">
        <v>0</v>
      </c>
      <c r="U190" s="21" t="n">
        <v>0</v>
      </c>
      <c r="V190" s="21" t="n">
        <v>0</v>
      </c>
      <c r="W190" s="116"/>
      <c r="X190" s="116"/>
    </row>
    <row r="191" s="1" customFormat="true" ht="14.35" hidden="false" customHeight="false" outlineLevel="0" collapsed="false">
      <c r="A191" s="38" t="s">
        <v>337</v>
      </c>
      <c r="B191" s="37" t="s">
        <v>338</v>
      </c>
      <c r="C191" s="21" t="n">
        <f aca="false">D191+M191+Q191+V191</f>
        <v>6502816</v>
      </c>
      <c r="D191" s="21" t="n">
        <f aca="false">SUM(E191:I191)</f>
        <v>0</v>
      </c>
      <c r="E191" s="21" t="n">
        <v>0</v>
      </c>
      <c r="F191" s="21" t="n">
        <v>0</v>
      </c>
      <c r="G191" s="21" t="n">
        <v>0</v>
      </c>
      <c r="H191" s="21" t="n">
        <v>0</v>
      </c>
      <c r="I191" s="21" t="n">
        <v>0</v>
      </c>
      <c r="J191" s="21" t="n">
        <v>0</v>
      </c>
      <c r="K191" s="21" t="n">
        <v>0</v>
      </c>
      <c r="L191" s="21" t="n">
        <v>2680</v>
      </c>
      <c r="M191" s="21" t="n">
        <v>6502816</v>
      </c>
      <c r="N191" s="21" t="n">
        <v>0</v>
      </c>
      <c r="O191" s="21" t="n">
        <v>0</v>
      </c>
      <c r="P191" s="21" t="n">
        <v>0</v>
      </c>
      <c r="Q191" s="21" t="n">
        <v>0</v>
      </c>
      <c r="R191" s="21" t="n">
        <v>0</v>
      </c>
      <c r="S191" s="21" t="n">
        <v>0</v>
      </c>
      <c r="T191" s="21" t="n">
        <v>0</v>
      </c>
      <c r="U191" s="21" t="n">
        <v>0</v>
      </c>
      <c r="V191" s="21" t="n">
        <v>0</v>
      </c>
      <c r="W191" s="116"/>
      <c r="X191" s="116"/>
    </row>
    <row r="192" s="1" customFormat="true" ht="14.35" hidden="false" customHeight="false" outlineLevel="0" collapsed="false">
      <c r="A192" s="38" t="s">
        <v>339</v>
      </c>
      <c r="B192" s="37" t="s">
        <v>340</v>
      </c>
      <c r="C192" s="21" t="n">
        <f aca="false">D192+M192+Q192+V192</f>
        <v>1098770</v>
      </c>
      <c r="D192" s="21" t="n">
        <f aca="false">SUM(E192:I192)</f>
        <v>0</v>
      </c>
      <c r="E192" s="21" t="n">
        <v>0</v>
      </c>
      <c r="F192" s="21" t="n">
        <v>0</v>
      </c>
      <c r="G192" s="21" t="n">
        <v>0</v>
      </c>
      <c r="H192" s="21" t="n">
        <v>0</v>
      </c>
      <c r="I192" s="21" t="n">
        <v>0</v>
      </c>
      <c r="J192" s="21" t="n">
        <v>0</v>
      </c>
      <c r="K192" s="21" t="n">
        <v>0</v>
      </c>
      <c r="L192" s="21" t="n">
        <v>585</v>
      </c>
      <c r="M192" s="21" t="n">
        <v>1098770</v>
      </c>
      <c r="N192" s="21" t="n">
        <v>0</v>
      </c>
      <c r="O192" s="21" t="n">
        <v>0</v>
      </c>
      <c r="P192" s="21" t="n">
        <v>0</v>
      </c>
      <c r="Q192" s="21" t="n">
        <v>0</v>
      </c>
      <c r="R192" s="21" t="n">
        <v>0</v>
      </c>
      <c r="S192" s="21" t="n">
        <v>0</v>
      </c>
      <c r="T192" s="21" t="n">
        <v>0</v>
      </c>
      <c r="U192" s="21" t="n">
        <v>0</v>
      </c>
      <c r="V192" s="21" t="n">
        <v>0</v>
      </c>
      <c r="W192" s="116"/>
      <c r="X192" s="116"/>
    </row>
    <row r="193" s="1" customFormat="true" ht="14.35" hidden="false" customHeight="false" outlineLevel="0" collapsed="false">
      <c r="A193" s="38" t="s">
        <v>341</v>
      </c>
      <c r="B193" s="37" t="s">
        <v>342</v>
      </c>
      <c r="C193" s="21" t="n">
        <f aca="false">D193+M193+Q193+V193</f>
        <v>572285</v>
      </c>
      <c r="D193" s="21" t="n">
        <f aca="false">SUM(E193:I193)</f>
        <v>0</v>
      </c>
      <c r="E193" s="21" t="n">
        <v>0</v>
      </c>
      <c r="F193" s="21" t="n">
        <v>0</v>
      </c>
      <c r="G193" s="21" t="n">
        <v>0</v>
      </c>
      <c r="H193" s="21" t="n">
        <v>0</v>
      </c>
      <c r="I193" s="21" t="n">
        <v>0</v>
      </c>
      <c r="J193" s="21" t="n">
        <v>0</v>
      </c>
      <c r="K193" s="21" t="n">
        <v>0</v>
      </c>
      <c r="L193" s="21" t="n">
        <v>230</v>
      </c>
      <c r="M193" s="21" t="n">
        <v>572285</v>
      </c>
      <c r="N193" s="21" t="n">
        <v>0</v>
      </c>
      <c r="O193" s="21" t="n">
        <v>0</v>
      </c>
      <c r="P193" s="21" t="n">
        <v>0</v>
      </c>
      <c r="Q193" s="21" t="n">
        <v>0</v>
      </c>
      <c r="R193" s="21" t="n">
        <v>0</v>
      </c>
      <c r="S193" s="21" t="n">
        <v>0</v>
      </c>
      <c r="T193" s="21" t="n">
        <v>0</v>
      </c>
      <c r="U193" s="21" t="n">
        <v>0</v>
      </c>
      <c r="V193" s="21" t="n">
        <v>0</v>
      </c>
      <c r="W193" s="116"/>
      <c r="X193" s="116"/>
    </row>
    <row r="194" s="1" customFormat="true" ht="14.35" hidden="false" customHeight="false" outlineLevel="0" collapsed="false">
      <c r="A194" s="38" t="s">
        <v>343</v>
      </c>
      <c r="B194" s="37" t="s">
        <v>344</v>
      </c>
      <c r="C194" s="21" t="n">
        <f aca="false">D194+M194+Q194+V194</f>
        <v>2822186</v>
      </c>
      <c r="D194" s="21" t="n">
        <f aca="false">SUM(E194:I194)</f>
        <v>0</v>
      </c>
      <c r="E194" s="21" t="n">
        <v>0</v>
      </c>
      <c r="F194" s="21" t="n">
        <v>0</v>
      </c>
      <c r="G194" s="21" t="n">
        <v>0</v>
      </c>
      <c r="H194" s="21" t="n">
        <v>0</v>
      </c>
      <c r="I194" s="21" t="n">
        <v>0</v>
      </c>
      <c r="J194" s="21" t="n">
        <v>0</v>
      </c>
      <c r="K194" s="21" t="n">
        <v>0</v>
      </c>
      <c r="L194" s="21" t="n">
        <v>1440</v>
      </c>
      <c r="M194" s="21" t="n">
        <v>2822186</v>
      </c>
      <c r="N194" s="21" t="n">
        <v>0</v>
      </c>
      <c r="O194" s="21" t="n">
        <v>0</v>
      </c>
      <c r="P194" s="21" t="n">
        <v>0</v>
      </c>
      <c r="Q194" s="21" t="n">
        <v>0</v>
      </c>
      <c r="R194" s="21" t="n">
        <v>0</v>
      </c>
      <c r="S194" s="21" t="n">
        <v>0</v>
      </c>
      <c r="T194" s="21" t="n">
        <v>0</v>
      </c>
      <c r="U194" s="21" t="n">
        <v>0</v>
      </c>
      <c r="V194" s="21" t="n">
        <v>0</v>
      </c>
      <c r="W194" s="116"/>
      <c r="X194" s="116"/>
    </row>
    <row r="195" s="1" customFormat="true" ht="14.35" hidden="false" customHeight="false" outlineLevel="0" collapsed="false">
      <c r="A195" s="38" t="s">
        <v>345</v>
      </c>
      <c r="B195" s="37" t="s">
        <v>346</v>
      </c>
      <c r="C195" s="21" t="n">
        <f aca="false">D195+M195+Q195+V195</f>
        <v>3183994</v>
      </c>
      <c r="D195" s="21" t="n">
        <f aca="false">SUM(E195:I195)</f>
        <v>236326</v>
      </c>
      <c r="E195" s="21" t="n">
        <v>0</v>
      </c>
      <c r="F195" s="21" t="n">
        <v>236326</v>
      </c>
      <c r="G195" s="21" t="n">
        <v>0</v>
      </c>
      <c r="H195" s="21" t="n">
        <v>0</v>
      </c>
      <c r="I195" s="21" t="n">
        <v>0</v>
      </c>
      <c r="J195" s="21" t="n">
        <v>0</v>
      </c>
      <c r="K195" s="21" t="n">
        <v>0</v>
      </c>
      <c r="L195" s="21" t="n">
        <v>1400</v>
      </c>
      <c r="M195" s="21" t="n">
        <v>2947668</v>
      </c>
      <c r="N195" s="21" t="n">
        <v>0</v>
      </c>
      <c r="O195" s="21" t="n">
        <v>0</v>
      </c>
      <c r="P195" s="21" t="n">
        <v>0</v>
      </c>
      <c r="Q195" s="21" t="n">
        <v>0</v>
      </c>
      <c r="R195" s="21" t="n">
        <v>0</v>
      </c>
      <c r="S195" s="21" t="n">
        <v>0</v>
      </c>
      <c r="T195" s="21" t="n">
        <v>0</v>
      </c>
      <c r="U195" s="21" t="n">
        <v>0</v>
      </c>
      <c r="V195" s="21" t="n">
        <v>0</v>
      </c>
      <c r="W195" s="116"/>
      <c r="X195" s="116"/>
    </row>
    <row r="196" s="1" customFormat="true" ht="14.35" hidden="false" customHeight="false" outlineLevel="0" collapsed="false">
      <c r="A196" s="38" t="s">
        <v>347</v>
      </c>
      <c r="B196" s="37" t="s">
        <v>348</v>
      </c>
      <c r="C196" s="21" t="n">
        <f aca="false">D196+M196+Q196+V196</f>
        <v>229958</v>
      </c>
      <c r="D196" s="21" t="n">
        <f aca="false">SUM(E196:I196)</f>
        <v>229958</v>
      </c>
      <c r="E196" s="21" t="n">
        <v>0</v>
      </c>
      <c r="F196" s="21" t="n">
        <v>229958</v>
      </c>
      <c r="G196" s="21" t="n">
        <v>0</v>
      </c>
      <c r="H196" s="21" t="n">
        <v>0</v>
      </c>
      <c r="I196" s="21" t="n">
        <v>0</v>
      </c>
      <c r="J196" s="21" t="n">
        <v>0</v>
      </c>
      <c r="K196" s="21" t="n">
        <v>0</v>
      </c>
      <c r="L196" s="21" t="n">
        <v>0</v>
      </c>
      <c r="M196" s="21" t="n">
        <v>0</v>
      </c>
      <c r="N196" s="21" t="n">
        <v>0</v>
      </c>
      <c r="O196" s="21" t="n">
        <v>0</v>
      </c>
      <c r="P196" s="21" t="n">
        <v>0</v>
      </c>
      <c r="Q196" s="21" t="n">
        <v>0</v>
      </c>
      <c r="R196" s="21" t="n">
        <v>0</v>
      </c>
      <c r="S196" s="21" t="n">
        <v>0</v>
      </c>
      <c r="T196" s="21" t="n">
        <v>0</v>
      </c>
      <c r="U196" s="21" t="n">
        <v>0</v>
      </c>
      <c r="V196" s="21" t="n">
        <v>0</v>
      </c>
      <c r="W196" s="116"/>
      <c r="X196" s="116"/>
    </row>
    <row r="197" s="1" customFormat="true" ht="14.35" hidden="false" customHeight="false" outlineLevel="0" collapsed="false">
      <c r="A197" s="38" t="s">
        <v>349</v>
      </c>
      <c r="B197" s="37" t="s">
        <v>350</v>
      </c>
      <c r="C197" s="21" t="n">
        <f aca="false">D197+M197+Q197+V197</f>
        <v>2023450</v>
      </c>
      <c r="D197" s="21" t="n">
        <f aca="false">SUM(E197:I197)</f>
        <v>0</v>
      </c>
      <c r="E197" s="21" t="n">
        <v>0</v>
      </c>
      <c r="F197" s="21" t="n">
        <v>0</v>
      </c>
      <c r="G197" s="21" t="n">
        <v>0</v>
      </c>
      <c r="H197" s="21" t="n">
        <v>0</v>
      </c>
      <c r="I197" s="21" t="n">
        <v>0</v>
      </c>
      <c r="J197" s="21" t="n">
        <v>0</v>
      </c>
      <c r="K197" s="21" t="n">
        <v>0</v>
      </c>
      <c r="L197" s="21" t="n">
        <v>1123</v>
      </c>
      <c r="M197" s="21" t="n">
        <v>2023450</v>
      </c>
      <c r="N197" s="21" t="n">
        <v>0</v>
      </c>
      <c r="O197" s="21" t="n">
        <v>0</v>
      </c>
      <c r="P197" s="21" t="n">
        <v>0</v>
      </c>
      <c r="Q197" s="21" t="n">
        <v>0</v>
      </c>
      <c r="R197" s="21" t="n">
        <v>0</v>
      </c>
      <c r="S197" s="21" t="n">
        <v>0</v>
      </c>
      <c r="T197" s="21" t="n">
        <v>0</v>
      </c>
      <c r="U197" s="21" t="n">
        <v>0</v>
      </c>
      <c r="V197" s="21" t="n">
        <v>0</v>
      </c>
      <c r="W197" s="116"/>
      <c r="X197" s="116"/>
    </row>
    <row r="198" s="1" customFormat="true" ht="14.35" hidden="false" customHeight="false" outlineLevel="0" collapsed="false">
      <c r="A198" s="38" t="s">
        <v>351</v>
      </c>
      <c r="B198" s="37" t="s">
        <v>352</v>
      </c>
      <c r="C198" s="21" t="n">
        <f aca="false">D198+M198+Q198+V198</f>
        <v>2462556</v>
      </c>
      <c r="D198" s="21" t="n">
        <f aca="false">SUM(E198:I198)</f>
        <v>0</v>
      </c>
      <c r="E198" s="21" t="n">
        <v>0</v>
      </c>
      <c r="F198" s="21" t="n">
        <v>0</v>
      </c>
      <c r="G198" s="21" t="n">
        <v>0</v>
      </c>
      <c r="H198" s="21" t="n">
        <v>0</v>
      </c>
      <c r="I198" s="21" t="n">
        <v>0</v>
      </c>
      <c r="J198" s="21" t="n">
        <v>0</v>
      </c>
      <c r="K198" s="21" t="n">
        <v>0</v>
      </c>
      <c r="L198" s="21" t="n">
        <v>1300</v>
      </c>
      <c r="M198" s="21" t="n">
        <v>2462556</v>
      </c>
      <c r="N198" s="21" t="n">
        <v>0</v>
      </c>
      <c r="O198" s="21" t="n">
        <v>0</v>
      </c>
      <c r="P198" s="21" t="n">
        <v>0</v>
      </c>
      <c r="Q198" s="21" t="n">
        <v>0</v>
      </c>
      <c r="R198" s="21" t="n">
        <v>0</v>
      </c>
      <c r="S198" s="21" t="n">
        <v>0</v>
      </c>
      <c r="T198" s="21" t="n">
        <v>0</v>
      </c>
      <c r="U198" s="21" t="n">
        <v>0</v>
      </c>
      <c r="V198" s="21" t="n">
        <v>0</v>
      </c>
      <c r="W198" s="116"/>
      <c r="X198" s="116"/>
    </row>
    <row r="199" s="1" customFormat="true" ht="14.35" hidden="false" customHeight="false" outlineLevel="0" collapsed="false">
      <c r="A199" s="38" t="s">
        <v>353</v>
      </c>
      <c r="B199" s="37" t="s">
        <v>354</v>
      </c>
      <c r="C199" s="21" t="n">
        <f aca="false">D199+M199+Q199+V199</f>
        <v>938843.6</v>
      </c>
      <c r="D199" s="21" t="n">
        <f aca="false">SUM(E199:I199)</f>
        <v>0</v>
      </c>
      <c r="E199" s="21" t="n">
        <v>0</v>
      </c>
      <c r="F199" s="21" t="n">
        <v>0</v>
      </c>
      <c r="G199" s="21" t="n">
        <v>0</v>
      </c>
      <c r="H199" s="21" t="n">
        <v>0</v>
      </c>
      <c r="I199" s="21" t="n">
        <v>0</v>
      </c>
      <c r="J199" s="21" t="n">
        <v>0</v>
      </c>
      <c r="K199" s="21" t="n">
        <v>0</v>
      </c>
      <c r="L199" s="21" t="n">
        <v>375</v>
      </c>
      <c r="M199" s="21" t="n">
        <v>938843.6</v>
      </c>
      <c r="N199" s="21" t="n">
        <v>0</v>
      </c>
      <c r="O199" s="21" t="n">
        <v>0</v>
      </c>
      <c r="P199" s="21" t="n">
        <v>0</v>
      </c>
      <c r="Q199" s="21" t="n">
        <v>0</v>
      </c>
      <c r="R199" s="21" t="n">
        <v>0</v>
      </c>
      <c r="S199" s="21" t="n">
        <v>0</v>
      </c>
      <c r="T199" s="21" t="n">
        <v>0</v>
      </c>
      <c r="U199" s="21" t="n">
        <v>0</v>
      </c>
      <c r="V199" s="21" t="n">
        <v>0</v>
      </c>
      <c r="W199" s="116"/>
      <c r="X199" s="116"/>
    </row>
    <row r="200" s="1" customFormat="true" ht="14.35" hidden="false" customHeight="false" outlineLevel="0" collapsed="false">
      <c r="A200" s="38" t="s">
        <v>355</v>
      </c>
      <c r="B200" s="37" t="s">
        <v>356</v>
      </c>
      <c r="C200" s="21" t="n">
        <f aca="false">D200+M200+Q200+V200</f>
        <v>2300000</v>
      </c>
      <c r="D200" s="21" t="n">
        <f aca="false">SUM(E200:I200)</f>
        <v>0</v>
      </c>
      <c r="E200" s="21" t="n">
        <v>0</v>
      </c>
      <c r="F200" s="21" t="n">
        <v>0</v>
      </c>
      <c r="G200" s="21" t="n">
        <v>0</v>
      </c>
      <c r="H200" s="21" t="n">
        <v>0</v>
      </c>
      <c r="I200" s="21" t="n">
        <v>0</v>
      </c>
      <c r="J200" s="21" t="n">
        <v>0</v>
      </c>
      <c r="K200" s="21" t="n">
        <v>0</v>
      </c>
      <c r="L200" s="21" t="n">
        <v>1120</v>
      </c>
      <c r="M200" s="21" t="n">
        <v>2300000</v>
      </c>
      <c r="N200" s="21" t="n">
        <v>0</v>
      </c>
      <c r="O200" s="21" t="n">
        <v>0</v>
      </c>
      <c r="P200" s="21" t="n">
        <v>0</v>
      </c>
      <c r="Q200" s="21" t="n">
        <v>0</v>
      </c>
      <c r="R200" s="21" t="n">
        <v>0</v>
      </c>
      <c r="S200" s="21" t="n">
        <v>0</v>
      </c>
      <c r="T200" s="21" t="n">
        <v>0</v>
      </c>
      <c r="U200" s="21" t="n">
        <v>0</v>
      </c>
      <c r="V200" s="21" t="n">
        <v>0</v>
      </c>
      <c r="W200" s="116"/>
      <c r="X200" s="116"/>
    </row>
    <row r="201" s="1" customFormat="true" ht="14.35" hidden="false" customHeight="false" outlineLevel="0" collapsed="false">
      <c r="A201" s="38" t="s">
        <v>357</v>
      </c>
      <c r="B201" s="37" t="s">
        <v>358</v>
      </c>
      <c r="C201" s="21" t="n">
        <f aca="false">D201+M201+Q201+V201</f>
        <v>3781840</v>
      </c>
      <c r="D201" s="21" t="n">
        <f aca="false">SUM(E201:I201)</f>
        <v>3781840</v>
      </c>
      <c r="E201" s="21" t="n">
        <v>3545543</v>
      </c>
      <c r="F201" s="21" t="n">
        <v>236297</v>
      </c>
      <c r="G201" s="21" t="n">
        <v>0</v>
      </c>
      <c r="H201" s="21" t="n">
        <v>0</v>
      </c>
      <c r="I201" s="21" t="n">
        <v>0</v>
      </c>
      <c r="J201" s="21" t="n">
        <v>0</v>
      </c>
      <c r="K201" s="21" t="n">
        <v>0</v>
      </c>
      <c r="L201" s="21" t="n">
        <v>0</v>
      </c>
      <c r="M201" s="21" t="n">
        <v>0</v>
      </c>
      <c r="N201" s="21" t="n">
        <v>0</v>
      </c>
      <c r="O201" s="21" t="n">
        <v>0</v>
      </c>
      <c r="P201" s="21" t="n">
        <v>0</v>
      </c>
      <c r="Q201" s="21" t="n">
        <v>0</v>
      </c>
      <c r="R201" s="21" t="n">
        <v>0</v>
      </c>
      <c r="S201" s="21" t="n">
        <v>0</v>
      </c>
      <c r="T201" s="21" t="n">
        <v>0</v>
      </c>
      <c r="U201" s="21" t="n">
        <v>0</v>
      </c>
      <c r="V201" s="21" t="n">
        <v>0</v>
      </c>
      <c r="W201" s="116"/>
      <c r="X201" s="116"/>
    </row>
    <row r="202" s="1" customFormat="true" ht="14.35" hidden="false" customHeight="false" outlineLevel="0" collapsed="false">
      <c r="A202" s="38" t="s">
        <v>1392</v>
      </c>
      <c r="B202" s="37" t="s">
        <v>360</v>
      </c>
      <c r="C202" s="21" t="n">
        <f aca="false">D202+M202+Q202+V202</f>
        <v>2637894</v>
      </c>
      <c r="D202" s="21" t="n">
        <f aca="false">SUM(E202:I202)</f>
        <v>242427</v>
      </c>
      <c r="E202" s="21" t="n">
        <v>0</v>
      </c>
      <c r="F202" s="21" t="n">
        <v>242427</v>
      </c>
      <c r="G202" s="21" t="n">
        <v>0</v>
      </c>
      <c r="H202" s="21" t="n">
        <v>0</v>
      </c>
      <c r="I202" s="21" t="n">
        <v>0</v>
      </c>
      <c r="J202" s="21" t="n">
        <v>0</v>
      </c>
      <c r="K202" s="21" t="n">
        <v>0</v>
      </c>
      <c r="L202" s="21" t="n">
        <v>1168</v>
      </c>
      <c r="M202" s="21" t="n">
        <v>2395467</v>
      </c>
      <c r="N202" s="21" t="n">
        <v>0</v>
      </c>
      <c r="O202" s="21" t="n">
        <v>0</v>
      </c>
      <c r="P202" s="21" t="n">
        <v>0</v>
      </c>
      <c r="Q202" s="21" t="n">
        <v>0</v>
      </c>
      <c r="R202" s="21" t="n">
        <v>0</v>
      </c>
      <c r="S202" s="21" t="n">
        <v>0</v>
      </c>
      <c r="T202" s="21" t="n">
        <v>0</v>
      </c>
      <c r="U202" s="21" t="n">
        <v>0</v>
      </c>
      <c r="V202" s="21" t="n">
        <v>0</v>
      </c>
      <c r="W202" s="116"/>
      <c r="X202" s="116"/>
    </row>
    <row r="203" s="1" customFormat="true" ht="14.35" hidden="false" customHeight="false" outlineLevel="0" collapsed="false">
      <c r="A203" s="38" t="s">
        <v>361</v>
      </c>
      <c r="B203" s="37" t="s">
        <v>89</v>
      </c>
      <c r="C203" s="21" t="n">
        <f aca="false">SUM(C204:C206)</f>
        <v>5592382.74</v>
      </c>
      <c r="D203" s="21" t="n">
        <f aca="false">SUM(D204:D206)</f>
        <v>1216923</v>
      </c>
      <c r="E203" s="21" t="n">
        <f aca="false">SUM(E204:E206)</f>
        <v>525760</v>
      </c>
      <c r="F203" s="21" t="n">
        <f aca="false">SUM(F204:F206)</f>
        <v>438566</v>
      </c>
      <c r="G203" s="21" t="n">
        <f aca="false">SUM(G204:G206)</f>
        <v>0</v>
      </c>
      <c r="H203" s="21" t="n">
        <f aca="false">SUM(H204:H206)</f>
        <v>252597</v>
      </c>
      <c r="I203" s="21" t="n">
        <f aca="false">SUM(I204:I206)</f>
        <v>0</v>
      </c>
      <c r="J203" s="21" t="n">
        <f aca="false">SUM(J204:J206)</f>
        <v>0</v>
      </c>
      <c r="K203" s="21" t="n">
        <f aca="false">SUM(K204:K206)</f>
        <v>0</v>
      </c>
      <c r="L203" s="21" t="n">
        <f aca="false">SUM(L204:L206)</f>
        <v>1867</v>
      </c>
      <c r="M203" s="21" t="n">
        <f aca="false">SUM(M204:M206)</f>
        <v>4375459.74</v>
      </c>
      <c r="N203" s="21" t="n">
        <f aca="false">SUM(N204:N206)</f>
        <v>0</v>
      </c>
      <c r="O203" s="21" t="n">
        <f aca="false">SUM(O204:O206)</f>
        <v>0</v>
      </c>
      <c r="P203" s="21" t="n">
        <f aca="false">SUM(P204:P206)</f>
        <v>0</v>
      </c>
      <c r="Q203" s="21" t="n">
        <f aca="false">SUM(Q204:Q206)</f>
        <v>0</v>
      </c>
      <c r="R203" s="21" t="n">
        <f aca="false">SUM(R204:R206)</f>
        <v>0</v>
      </c>
      <c r="S203" s="21" t="n">
        <f aca="false">SUM(S204:S206)</f>
        <v>0</v>
      </c>
      <c r="T203" s="21" t="n">
        <f aca="false">SUM(T204:T206)</f>
        <v>0</v>
      </c>
      <c r="U203" s="21" t="n">
        <f aca="false">SUM(U204:U206)</f>
        <v>0</v>
      </c>
      <c r="V203" s="21" t="n">
        <f aca="false">SUM(V204:V206)</f>
        <v>0</v>
      </c>
      <c r="W203" s="116"/>
      <c r="X203" s="116"/>
    </row>
    <row r="204" s="1" customFormat="true" ht="15" hidden="false" customHeight="true" outlineLevel="0" collapsed="false">
      <c r="A204" s="38" t="s">
        <v>362</v>
      </c>
      <c r="B204" s="37" t="s">
        <v>91</v>
      </c>
      <c r="C204" s="21" t="n">
        <f aca="false">D204+M204+Q204</f>
        <v>906011</v>
      </c>
      <c r="D204" s="21" t="n">
        <f aca="false">SUM(E204:I204)</f>
        <v>906011</v>
      </c>
      <c r="E204" s="21" t="n">
        <v>525760</v>
      </c>
      <c r="F204" s="21" t="n">
        <v>127654</v>
      </c>
      <c r="G204" s="21" t="n">
        <v>0</v>
      </c>
      <c r="H204" s="21" t="n">
        <v>252597</v>
      </c>
      <c r="I204" s="21" t="n">
        <v>0</v>
      </c>
      <c r="J204" s="21" t="n">
        <v>0</v>
      </c>
      <c r="K204" s="21" t="n">
        <v>0</v>
      </c>
      <c r="L204" s="21" t="n">
        <v>0</v>
      </c>
      <c r="M204" s="21" t="n">
        <v>0</v>
      </c>
      <c r="N204" s="117" t="n">
        <v>0</v>
      </c>
      <c r="O204" s="117" t="n">
        <v>0</v>
      </c>
      <c r="P204" s="21" t="n">
        <v>0</v>
      </c>
      <c r="Q204" s="21" t="n">
        <v>0</v>
      </c>
      <c r="R204" s="21" t="n">
        <v>0</v>
      </c>
      <c r="S204" s="21" t="n">
        <v>0</v>
      </c>
      <c r="T204" s="21" t="n">
        <v>0</v>
      </c>
      <c r="U204" s="21" t="n">
        <v>0</v>
      </c>
      <c r="V204" s="21" t="n">
        <v>0</v>
      </c>
      <c r="W204" s="116"/>
      <c r="X204" s="116"/>
    </row>
    <row r="205" s="1" customFormat="true" ht="14.35" hidden="false" customHeight="false" outlineLevel="0" collapsed="false">
      <c r="A205" s="38" t="s">
        <v>363</v>
      </c>
      <c r="B205" s="37" t="s">
        <v>364</v>
      </c>
      <c r="C205" s="21" t="n">
        <f aca="false">D205+M205+Q205</f>
        <v>2736142.27</v>
      </c>
      <c r="D205" s="21" t="n">
        <f aca="false">SUM(E205:I205)</f>
        <v>310912</v>
      </c>
      <c r="E205" s="21" t="n">
        <v>0</v>
      </c>
      <c r="F205" s="21" t="n">
        <v>310912</v>
      </c>
      <c r="G205" s="21" t="n">
        <v>0</v>
      </c>
      <c r="H205" s="21" t="n">
        <v>0</v>
      </c>
      <c r="I205" s="21" t="n">
        <v>0</v>
      </c>
      <c r="J205" s="21" t="n">
        <v>0</v>
      </c>
      <c r="K205" s="21" t="n">
        <v>0</v>
      </c>
      <c r="L205" s="21" t="n">
        <v>1220</v>
      </c>
      <c r="M205" s="21" t="n">
        <v>2425230.27</v>
      </c>
      <c r="N205" s="117" t="n">
        <v>0</v>
      </c>
      <c r="O205" s="117" t="n">
        <v>0</v>
      </c>
      <c r="P205" s="21" t="n">
        <v>0</v>
      </c>
      <c r="Q205" s="21" t="n">
        <v>0</v>
      </c>
      <c r="R205" s="21" t="n">
        <v>0</v>
      </c>
      <c r="S205" s="21" t="n">
        <v>0</v>
      </c>
      <c r="T205" s="21" t="n">
        <v>0</v>
      </c>
      <c r="U205" s="21" t="n">
        <v>0</v>
      </c>
      <c r="V205" s="21" t="n">
        <v>0</v>
      </c>
      <c r="W205" s="116"/>
      <c r="X205" s="116"/>
    </row>
    <row r="206" s="1" customFormat="true" ht="14.35" hidden="false" customHeight="false" outlineLevel="0" collapsed="false">
      <c r="A206" s="38" t="s">
        <v>365</v>
      </c>
      <c r="B206" s="37" t="s">
        <v>366</v>
      </c>
      <c r="C206" s="21" t="n">
        <f aca="false">D206+M206+Q206</f>
        <v>1950229.47</v>
      </c>
      <c r="D206" s="21" t="n">
        <f aca="false">SUM(E206:I206)</f>
        <v>0</v>
      </c>
      <c r="E206" s="21" t="n">
        <v>0</v>
      </c>
      <c r="F206" s="21" t="n">
        <v>0</v>
      </c>
      <c r="G206" s="21" t="n">
        <v>0</v>
      </c>
      <c r="H206" s="21" t="n">
        <v>0</v>
      </c>
      <c r="I206" s="21" t="n">
        <v>0</v>
      </c>
      <c r="J206" s="21" t="n">
        <v>0</v>
      </c>
      <c r="K206" s="21" t="n">
        <v>0</v>
      </c>
      <c r="L206" s="21" t="n">
        <v>647</v>
      </c>
      <c r="M206" s="21" t="n">
        <v>1950229.47</v>
      </c>
      <c r="N206" s="117" t="n">
        <v>0</v>
      </c>
      <c r="O206" s="117" t="n">
        <v>0</v>
      </c>
      <c r="P206" s="21" t="n">
        <v>0</v>
      </c>
      <c r="Q206" s="21" t="n">
        <v>0</v>
      </c>
      <c r="R206" s="21" t="n">
        <v>0</v>
      </c>
      <c r="S206" s="21" t="n">
        <v>0</v>
      </c>
      <c r="T206" s="21" t="n">
        <v>0</v>
      </c>
      <c r="U206" s="21" t="n">
        <v>0</v>
      </c>
      <c r="V206" s="21" t="n">
        <v>0</v>
      </c>
      <c r="W206" s="116"/>
      <c r="X206" s="116"/>
    </row>
    <row r="207" s="1" customFormat="true" ht="14.35" hidden="false" customHeight="false" outlineLevel="0" collapsed="false">
      <c r="A207" s="38" t="s">
        <v>367</v>
      </c>
      <c r="B207" s="37" t="s">
        <v>93</v>
      </c>
      <c r="C207" s="21" t="n">
        <f aca="false">SUM(C208:C208)</f>
        <v>2231263.79</v>
      </c>
      <c r="D207" s="21" t="n">
        <f aca="false">SUM(D208:D208)</f>
        <v>264580.53</v>
      </c>
      <c r="E207" s="21" t="n">
        <f aca="false">SUM(E208:E208)</f>
        <v>0</v>
      </c>
      <c r="F207" s="21" t="n">
        <f aca="false">SUM(F208:F208)</f>
        <v>264580.53</v>
      </c>
      <c r="G207" s="21" t="n">
        <f aca="false">SUM(G208:G208)</f>
        <v>0</v>
      </c>
      <c r="H207" s="21" t="n">
        <f aca="false">SUM(H208:H208)</f>
        <v>0</v>
      </c>
      <c r="I207" s="21" t="n">
        <f aca="false">SUM(I208:I208)</f>
        <v>0</v>
      </c>
      <c r="J207" s="21" t="n">
        <f aca="false">SUM(J208:J208)</f>
        <v>0</v>
      </c>
      <c r="K207" s="21" t="n">
        <f aca="false">SUM(K208:K208)</f>
        <v>0</v>
      </c>
      <c r="L207" s="21" t="n">
        <f aca="false">SUM(L208:L208)</f>
        <v>790</v>
      </c>
      <c r="M207" s="21" t="n">
        <f aca="false">SUM(M208:M208)</f>
        <v>1966683.26</v>
      </c>
      <c r="N207" s="21" t="n">
        <f aca="false">SUM(N208:N208)</f>
        <v>0</v>
      </c>
      <c r="O207" s="21" t="n">
        <f aca="false">SUM(O208:O208)</f>
        <v>0</v>
      </c>
      <c r="P207" s="21" t="n">
        <f aca="false">SUM(P208:P208)</f>
        <v>0</v>
      </c>
      <c r="Q207" s="21" t="n">
        <f aca="false">SUM(Q208:Q208)</f>
        <v>0</v>
      </c>
      <c r="R207" s="21" t="n">
        <f aca="false">SUM(R208:R208)</f>
        <v>0</v>
      </c>
      <c r="S207" s="21" t="n">
        <f aca="false">SUM(S208:S208)</f>
        <v>0</v>
      </c>
      <c r="T207" s="21" t="n">
        <f aca="false">SUM(T208:T208)</f>
        <v>0</v>
      </c>
      <c r="U207" s="21" t="n">
        <f aca="false">SUM(U208:U208)</f>
        <v>0</v>
      </c>
      <c r="V207" s="21" t="n">
        <f aca="false">SUM(V208:V208)</f>
        <v>0</v>
      </c>
      <c r="W207" s="116"/>
      <c r="X207" s="116"/>
    </row>
    <row r="208" s="1" customFormat="true" ht="14.35" hidden="false" customHeight="false" outlineLevel="0" collapsed="false">
      <c r="A208" s="38" t="s">
        <v>368</v>
      </c>
      <c r="B208" s="37" t="s">
        <v>369</v>
      </c>
      <c r="C208" s="21" t="n">
        <f aca="false">D208+M208+Q208</f>
        <v>2231263.79</v>
      </c>
      <c r="D208" s="21" t="n">
        <f aca="false">SUM(E208:I208)</f>
        <v>264580.53</v>
      </c>
      <c r="E208" s="21" t="n">
        <v>0</v>
      </c>
      <c r="F208" s="21" t="n">
        <v>264580.53</v>
      </c>
      <c r="G208" s="21" t="n">
        <v>0</v>
      </c>
      <c r="H208" s="21" t="n">
        <v>0</v>
      </c>
      <c r="I208" s="21" t="n">
        <v>0</v>
      </c>
      <c r="J208" s="117" t="n">
        <v>0</v>
      </c>
      <c r="K208" s="117" t="n">
        <v>0</v>
      </c>
      <c r="L208" s="21" t="n">
        <v>790</v>
      </c>
      <c r="M208" s="21" t="n">
        <v>1966683.26</v>
      </c>
      <c r="N208" s="117" t="n">
        <v>0</v>
      </c>
      <c r="O208" s="117" t="n">
        <v>0</v>
      </c>
      <c r="P208" s="21" t="n">
        <v>0</v>
      </c>
      <c r="Q208" s="21" t="n">
        <v>0</v>
      </c>
      <c r="R208" s="21" t="n">
        <v>0</v>
      </c>
      <c r="S208" s="21" t="n">
        <v>0</v>
      </c>
      <c r="T208" s="21" t="n">
        <v>0</v>
      </c>
      <c r="U208" s="21" t="n">
        <v>0</v>
      </c>
      <c r="V208" s="21" t="n">
        <v>0</v>
      </c>
      <c r="W208" s="116"/>
      <c r="X208" s="116"/>
    </row>
    <row r="209" s="1" customFormat="true" ht="14.35" hidden="false" customHeight="false" outlineLevel="0" collapsed="false">
      <c r="A209" s="36" t="s">
        <v>370</v>
      </c>
      <c r="B209" s="54" t="s">
        <v>97</v>
      </c>
      <c r="C209" s="49" t="n">
        <f aca="false">SUM(C210:C211)</f>
        <v>3445009</v>
      </c>
      <c r="D209" s="49" t="n">
        <f aca="false">SUM(D210:D211)</f>
        <v>0</v>
      </c>
      <c r="E209" s="49" t="n">
        <f aca="false">SUM(E210:E211)</f>
        <v>0</v>
      </c>
      <c r="F209" s="49" t="n">
        <f aca="false">SUM(F210:F211)</f>
        <v>0</v>
      </c>
      <c r="G209" s="49" t="n">
        <f aca="false">SUM(G210:G211)</f>
        <v>0</v>
      </c>
      <c r="H209" s="49" t="n">
        <f aca="false">SUM(H210:H211)</f>
        <v>0</v>
      </c>
      <c r="I209" s="49" t="n">
        <f aca="false">SUM(I210:I211)</f>
        <v>0</v>
      </c>
      <c r="J209" s="49" t="n">
        <f aca="false">SUM(J210:J211)</f>
        <v>0</v>
      </c>
      <c r="K209" s="49" t="n">
        <f aca="false">SUM(K210:K211)</f>
        <v>0</v>
      </c>
      <c r="L209" s="49" t="n">
        <f aca="false">SUM(L210:L211)</f>
        <v>1634</v>
      </c>
      <c r="M209" s="49" t="n">
        <f aca="false">SUM(M210:M211)</f>
        <v>3445009</v>
      </c>
      <c r="N209" s="49" t="n">
        <f aca="false">SUM(N210:N211)</f>
        <v>0</v>
      </c>
      <c r="O209" s="49" t="n">
        <f aca="false">SUM(O210:O211)</f>
        <v>0</v>
      </c>
      <c r="P209" s="49" t="n">
        <f aca="false">SUM(P210:P211)</f>
        <v>0</v>
      </c>
      <c r="Q209" s="49" t="n">
        <f aca="false">SUM(Q210:Q211)</f>
        <v>0</v>
      </c>
      <c r="R209" s="49" t="n">
        <f aca="false">SUM(R210:R211)</f>
        <v>0</v>
      </c>
      <c r="S209" s="49" t="n">
        <f aca="false">SUM(S210:S211)</f>
        <v>0</v>
      </c>
      <c r="T209" s="49" t="n">
        <f aca="false">SUM(T210:T211)</f>
        <v>0</v>
      </c>
      <c r="U209" s="49" t="n">
        <f aca="false">SUM(U210:U211)</f>
        <v>0</v>
      </c>
      <c r="V209" s="49" t="n">
        <f aca="false">SUM(V210:V211)</f>
        <v>0</v>
      </c>
      <c r="W209" s="116"/>
      <c r="X209" s="116"/>
    </row>
    <row r="210" customFormat="false" ht="15" hidden="false" customHeight="true" outlineLevel="0" collapsed="false">
      <c r="A210" s="36" t="s">
        <v>371</v>
      </c>
      <c r="B210" s="54" t="s">
        <v>372</v>
      </c>
      <c r="C210" s="21" t="n">
        <f aca="false">D210+M210+Q210</f>
        <v>1290565</v>
      </c>
      <c r="D210" s="21" t="n">
        <f aca="false">SUM(E210:I210)</f>
        <v>0</v>
      </c>
      <c r="E210" s="49" t="n">
        <v>0</v>
      </c>
      <c r="F210" s="49" t="n">
        <v>0</v>
      </c>
      <c r="G210" s="49" t="n">
        <v>0</v>
      </c>
      <c r="H210" s="49" t="n">
        <v>0</v>
      </c>
      <c r="I210" s="49" t="n">
        <v>0</v>
      </c>
      <c r="J210" s="118" t="n">
        <v>0</v>
      </c>
      <c r="K210" s="118" t="n">
        <v>0</v>
      </c>
      <c r="L210" s="49" t="n">
        <v>582</v>
      </c>
      <c r="M210" s="49" t="n">
        <v>1290565</v>
      </c>
      <c r="N210" s="118" t="n">
        <v>0</v>
      </c>
      <c r="O210" s="118" t="n">
        <v>0</v>
      </c>
      <c r="P210" s="49" t="n">
        <v>0</v>
      </c>
      <c r="Q210" s="49" t="n">
        <v>0</v>
      </c>
      <c r="R210" s="49" t="n">
        <v>0</v>
      </c>
      <c r="S210" s="49" t="n">
        <v>0</v>
      </c>
      <c r="T210" s="118" t="n">
        <v>0</v>
      </c>
      <c r="U210" s="118" t="n">
        <v>0</v>
      </c>
      <c r="V210" s="118" t="n">
        <v>0</v>
      </c>
      <c r="W210" s="116"/>
      <c r="X210" s="116"/>
    </row>
    <row r="211" customFormat="false" ht="15" hidden="false" customHeight="true" outlineLevel="0" collapsed="false">
      <c r="A211" s="36" t="s">
        <v>373</v>
      </c>
      <c r="B211" s="54" t="s">
        <v>374</v>
      </c>
      <c r="C211" s="21" t="n">
        <f aca="false">D211+M211+Q211</f>
        <v>2154444</v>
      </c>
      <c r="D211" s="21" t="n">
        <f aca="false">SUM(E211:I211)</f>
        <v>0</v>
      </c>
      <c r="E211" s="49" t="n">
        <v>0</v>
      </c>
      <c r="F211" s="49" t="n">
        <v>0</v>
      </c>
      <c r="G211" s="49" t="n">
        <v>0</v>
      </c>
      <c r="H211" s="49" t="n">
        <v>0</v>
      </c>
      <c r="I211" s="49" t="n">
        <v>0</v>
      </c>
      <c r="J211" s="118" t="n">
        <v>0</v>
      </c>
      <c r="K211" s="118" t="n">
        <v>0</v>
      </c>
      <c r="L211" s="49" t="n">
        <v>1052</v>
      </c>
      <c r="M211" s="49" t="n">
        <v>2154444</v>
      </c>
      <c r="N211" s="118" t="n">
        <v>0</v>
      </c>
      <c r="O211" s="118" t="n">
        <v>0</v>
      </c>
      <c r="P211" s="49" t="n">
        <v>0</v>
      </c>
      <c r="Q211" s="49" t="n">
        <v>0</v>
      </c>
      <c r="R211" s="49" t="n">
        <v>0</v>
      </c>
      <c r="S211" s="49" t="n">
        <v>0</v>
      </c>
      <c r="T211" s="118" t="n">
        <v>0</v>
      </c>
      <c r="U211" s="118" t="n">
        <v>0</v>
      </c>
      <c r="V211" s="118" t="n">
        <v>0</v>
      </c>
      <c r="W211" s="116"/>
      <c r="X211" s="116"/>
    </row>
    <row r="212" s="1" customFormat="true" ht="17.25" hidden="false" customHeight="true" outlineLevel="0" collapsed="false">
      <c r="A212" s="38" t="s">
        <v>376</v>
      </c>
      <c r="B212" s="54" t="s">
        <v>101</v>
      </c>
      <c r="C212" s="49" t="n">
        <f aca="false">SUM(C213:C214)</f>
        <v>3853128</v>
      </c>
      <c r="D212" s="49" t="n">
        <f aca="false">SUM(D213:D214)</f>
        <v>0</v>
      </c>
      <c r="E212" s="49" t="n">
        <f aca="false">SUM(E213:E214)</f>
        <v>0</v>
      </c>
      <c r="F212" s="49" t="n">
        <f aca="false">SUM(F213:F214)</f>
        <v>0</v>
      </c>
      <c r="G212" s="49" t="n">
        <f aca="false">SUM(G213:G214)</f>
        <v>0</v>
      </c>
      <c r="H212" s="49" t="n">
        <f aca="false">SUM(H213:H214)</f>
        <v>0</v>
      </c>
      <c r="I212" s="49" t="n">
        <f aca="false">SUM(I213:I214)</f>
        <v>0</v>
      </c>
      <c r="J212" s="49" t="n">
        <f aca="false">SUM(J213:J214)</f>
        <v>0</v>
      </c>
      <c r="K212" s="49" t="n">
        <f aca="false">SUM(K213:K214)</f>
        <v>0</v>
      </c>
      <c r="L212" s="49" t="n">
        <f aca="false">SUM(L213:L214)</f>
        <v>1382</v>
      </c>
      <c r="M212" s="49" t="n">
        <f aca="false">SUM(M213:M214)</f>
        <v>3447917</v>
      </c>
      <c r="N212" s="49" t="n">
        <f aca="false">SUM(N213:N214)</f>
        <v>0</v>
      </c>
      <c r="O212" s="49" t="n">
        <f aca="false">SUM(O213:O214)</f>
        <v>0</v>
      </c>
      <c r="P212" s="49" t="n">
        <f aca="false">SUM(P213:P214)</f>
        <v>0</v>
      </c>
      <c r="Q212" s="49" t="n">
        <f aca="false">SUM(Q213:Q214)</f>
        <v>0</v>
      </c>
      <c r="R212" s="49" t="n">
        <f aca="false">SUM(R213:R214)</f>
        <v>0</v>
      </c>
      <c r="S212" s="49" t="n">
        <f aca="false">SUM(S213:S214)</f>
        <v>0</v>
      </c>
      <c r="T212" s="49" t="n">
        <f aca="false">SUM(T213:T214)</f>
        <v>0</v>
      </c>
      <c r="U212" s="49" t="n">
        <f aca="false">SUM(U213:U214)</f>
        <v>0</v>
      </c>
      <c r="V212" s="49" t="n">
        <f aca="false">SUM(V213:V214)</f>
        <v>405211</v>
      </c>
      <c r="W212" s="116"/>
      <c r="X212" s="116"/>
    </row>
    <row r="213" s="1" customFormat="true" ht="14.35" hidden="false" customHeight="false" outlineLevel="0" collapsed="false">
      <c r="A213" s="38" t="s">
        <v>377</v>
      </c>
      <c r="B213" s="37" t="s">
        <v>378</v>
      </c>
      <c r="C213" s="21" t="n">
        <f aca="false">D213+M213+Q213+T213+U213+V213</f>
        <v>2393225</v>
      </c>
      <c r="D213" s="21" t="n">
        <f aca="false">SUM(E213:I213)</f>
        <v>0</v>
      </c>
      <c r="E213" s="21" t="n">
        <v>0</v>
      </c>
      <c r="F213" s="21" t="n">
        <v>0</v>
      </c>
      <c r="G213" s="21" t="n">
        <v>0</v>
      </c>
      <c r="H213" s="21" t="n">
        <v>0</v>
      </c>
      <c r="I213" s="21" t="n">
        <v>0</v>
      </c>
      <c r="J213" s="21" t="n">
        <v>0</v>
      </c>
      <c r="K213" s="21" t="n">
        <v>0</v>
      </c>
      <c r="L213" s="21" t="n">
        <v>823</v>
      </c>
      <c r="M213" s="21" t="n">
        <v>2216222</v>
      </c>
      <c r="N213" s="21" t="n">
        <v>0</v>
      </c>
      <c r="O213" s="21" t="n">
        <v>0</v>
      </c>
      <c r="P213" s="21" t="n">
        <v>0</v>
      </c>
      <c r="Q213" s="21" t="n">
        <v>0</v>
      </c>
      <c r="R213" s="21" t="n">
        <v>0</v>
      </c>
      <c r="S213" s="21" t="n">
        <v>0</v>
      </c>
      <c r="T213" s="21" t="n">
        <v>0</v>
      </c>
      <c r="U213" s="21" t="n">
        <v>0</v>
      </c>
      <c r="V213" s="21" t="n">
        <v>177003</v>
      </c>
      <c r="W213" s="116"/>
      <c r="X213" s="116"/>
    </row>
    <row r="214" s="1" customFormat="true" ht="14.35" hidden="false" customHeight="false" outlineLevel="0" collapsed="false">
      <c r="A214" s="38" t="s">
        <v>379</v>
      </c>
      <c r="B214" s="37" t="s">
        <v>380</v>
      </c>
      <c r="C214" s="21" t="n">
        <f aca="false">D214+M214+Q214+T214+U214+V214</f>
        <v>1459903</v>
      </c>
      <c r="D214" s="21" t="n">
        <f aca="false">SUM(E214:I214)</f>
        <v>0</v>
      </c>
      <c r="E214" s="21" t="n">
        <v>0</v>
      </c>
      <c r="F214" s="21" t="n">
        <v>0</v>
      </c>
      <c r="G214" s="21" t="n">
        <v>0</v>
      </c>
      <c r="H214" s="21" t="n">
        <v>0</v>
      </c>
      <c r="I214" s="21" t="n">
        <v>0</v>
      </c>
      <c r="J214" s="21" t="n">
        <v>0</v>
      </c>
      <c r="K214" s="21" t="n">
        <v>0</v>
      </c>
      <c r="L214" s="21" t="n">
        <v>559</v>
      </c>
      <c r="M214" s="21" t="n">
        <v>1231695</v>
      </c>
      <c r="N214" s="21" t="n">
        <v>0</v>
      </c>
      <c r="O214" s="21" t="n">
        <v>0</v>
      </c>
      <c r="P214" s="21" t="n">
        <v>0</v>
      </c>
      <c r="Q214" s="21" t="n">
        <v>0</v>
      </c>
      <c r="R214" s="21" t="n">
        <v>0</v>
      </c>
      <c r="S214" s="21" t="n">
        <v>0</v>
      </c>
      <c r="T214" s="21" t="n">
        <v>0</v>
      </c>
      <c r="U214" s="21" t="n">
        <v>0</v>
      </c>
      <c r="V214" s="21" t="n">
        <v>228208</v>
      </c>
      <c r="W214" s="116"/>
      <c r="X214" s="116"/>
    </row>
    <row r="215" s="1" customFormat="true" ht="14.35" hidden="false" customHeight="false" outlineLevel="0" collapsed="false">
      <c r="A215" s="38" t="s">
        <v>381</v>
      </c>
      <c r="B215" s="54" t="s">
        <v>107</v>
      </c>
      <c r="C215" s="49" t="n">
        <f aca="false">SUM(C216:C216)</f>
        <v>1227261</v>
      </c>
      <c r="D215" s="49" t="n">
        <f aca="false">SUM(D216:D216)</f>
        <v>0</v>
      </c>
      <c r="E215" s="49" t="n">
        <f aca="false">SUM(E216:E216)</f>
        <v>0</v>
      </c>
      <c r="F215" s="49" t="n">
        <f aca="false">SUM(F216:F216)</f>
        <v>0</v>
      </c>
      <c r="G215" s="49" t="n">
        <f aca="false">SUM(G216:G216)</f>
        <v>0</v>
      </c>
      <c r="H215" s="49" t="n">
        <f aca="false">SUM(H216:H216)</f>
        <v>0</v>
      </c>
      <c r="I215" s="49" t="n">
        <f aca="false">SUM(I216:I216)</f>
        <v>0</v>
      </c>
      <c r="J215" s="49" t="n">
        <f aca="false">SUM(J216:J216)</f>
        <v>0</v>
      </c>
      <c r="K215" s="49" t="n">
        <f aca="false">SUM(K216:K216)</f>
        <v>0</v>
      </c>
      <c r="L215" s="49" t="n">
        <f aca="false">SUM(L216:L216)</f>
        <v>500</v>
      </c>
      <c r="M215" s="49" t="n">
        <f aca="false">SUM(M216:M216)</f>
        <v>1227261</v>
      </c>
      <c r="N215" s="49" t="n">
        <f aca="false">SUM(N216:N216)</f>
        <v>0</v>
      </c>
      <c r="O215" s="49" t="n">
        <f aca="false">SUM(O216:O216)</f>
        <v>0</v>
      </c>
      <c r="P215" s="49" t="n">
        <f aca="false">SUM(P216:P216)</f>
        <v>0</v>
      </c>
      <c r="Q215" s="49" t="n">
        <f aca="false">SUM(Q216:Q216)</f>
        <v>0</v>
      </c>
      <c r="R215" s="49" t="n">
        <f aca="false">SUM(R216:R216)</f>
        <v>0</v>
      </c>
      <c r="S215" s="49" t="n">
        <f aca="false">SUM(S216:S216)</f>
        <v>0</v>
      </c>
      <c r="T215" s="49" t="n">
        <f aca="false">SUM(T216:T216)</f>
        <v>0</v>
      </c>
      <c r="U215" s="49" t="n">
        <f aca="false">SUM(U216:U216)</f>
        <v>0</v>
      </c>
      <c r="V215" s="49" t="n">
        <f aca="false">SUM(V216:V216)</f>
        <v>0</v>
      </c>
      <c r="W215" s="116"/>
      <c r="X215" s="116"/>
    </row>
    <row r="216" customFormat="false" ht="15" hidden="false" customHeight="true" outlineLevel="0" collapsed="false">
      <c r="A216" s="38" t="s">
        <v>382</v>
      </c>
      <c r="B216" s="54" t="s">
        <v>383</v>
      </c>
      <c r="C216" s="21" t="n">
        <f aca="false">D216+M216+Q216</f>
        <v>1227261</v>
      </c>
      <c r="D216" s="21" t="n">
        <f aca="false">SUM(E216:I216)</f>
        <v>0</v>
      </c>
      <c r="E216" s="49" t="n">
        <v>0</v>
      </c>
      <c r="F216" s="49" t="n">
        <v>0</v>
      </c>
      <c r="G216" s="49" t="n">
        <v>0</v>
      </c>
      <c r="H216" s="49" t="n">
        <v>0</v>
      </c>
      <c r="I216" s="49" t="n">
        <v>0</v>
      </c>
      <c r="J216" s="118" t="n">
        <v>0</v>
      </c>
      <c r="K216" s="118" t="n">
        <v>0</v>
      </c>
      <c r="L216" s="49" t="n">
        <v>500</v>
      </c>
      <c r="M216" s="49" t="n">
        <v>1227261</v>
      </c>
      <c r="N216" s="118" t="n">
        <v>0</v>
      </c>
      <c r="O216" s="118" t="n">
        <v>0</v>
      </c>
      <c r="P216" s="49" t="n">
        <v>0</v>
      </c>
      <c r="Q216" s="49" t="n">
        <v>0</v>
      </c>
      <c r="R216" s="49" t="n">
        <v>0</v>
      </c>
      <c r="S216" s="49" t="n">
        <v>0</v>
      </c>
      <c r="T216" s="49" t="n">
        <v>0</v>
      </c>
      <c r="U216" s="49" t="n">
        <v>0</v>
      </c>
      <c r="V216" s="49" t="n">
        <v>0</v>
      </c>
      <c r="W216" s="116"/>
      <c r="X216" s="116"/>
    </row>
    <row r="217" s="60" customFormat="true" ht="14.35" hidden="false" customHeight="false" outlineLevel="0" collapsed="false">
      <c r="A217" s="36" t="s">
        <v>384</v>
      </c>
      <c r="B217" s="54" t="s">
        <v>111</v>
      </c>
      <c r="C217" s="49" t="n">
        <v>0</v>
      </c>
      <c r="D217" s="49" t="n">
        <v>0</v>
      </c>
      <c r="E217" s="49" t="n">
        <v>0</v>
      </c>
      <c r="F217" s="49" t="n">
        <v>0</v>
      </c>
      <c r="G217" s="49" t="n">
        <v>0</v>
      </c>
      <c r="H217" s="49" t="n">
        <v>0</v>
      </c>
      <c r="I217" s="49" t="n">
        <v>0</v>
      </c>
      <c r="J217" s="49" t="n">
        <v>0</v>
      </c>
      <c r="K217" s="49" t="n">
        <v>0</v>
      </c>
      <c r="L217" s="49" t="n">
        <v>0</v>
      </c>
      <c r="M217" s="49" t="n">
        <v>0</v>
      </c>
      <c r="N217" s="49" t="n">
        <v>0</v>
      </c>
      <c r="O217" s="49" t="n">
        <v>0</v>
      </c>
      <c r="P217" s="49" t="n">
        <v>0</v>
      </c>
      <c r="Q217" s="49" t="n">
        <v>0</v>
      </c>
      <c r="R217" s="49" t="n">
        <v>0</v>
      </c>
      <c r="S217" s="49" t="n">
        <v>0</v>
      </c>
      <c r="T217" s="49" t="n">
        <v>0</v>
      </c>
      <c r="U217" s="49" t="n">
        <v>0</v>
      </c>
      <c r="V217" s="49" t="n">
        <v>0</v>
      </c>
      <c r="W217" s="116"/>
      <c r="X217" s="116"/>
    </row>
    <row r="218" s="1" customFormat="true" ht="14.35" hidden="false" customHeight="false" outlineLevel="0" collapsed="false">
      <c r="A218" s="38" t="s">
        <v>385</v>
      </c>
      <c r="B218" s="37" t="s">
        <v>115</v>
      </c>
      <c r="C218" s="21" t="n">
        <f aca="false">SUM(C219:C219)</f>
        <v>2531846</v>
      </c>
      <c r="D218" s="21" t="n">
        <f aca="false">SUM(D219:D219)</f>
        <v>1131920</v>
      </c>
      <c r="E218" s="21" t="n">
        <f aca="false">SUM(E219:E219)</f>
        <v>703954</v>
      </c>
      <c r="F218" s="21" t="n">
        <f aca="false">SUM(F219:F219)</f>
        <v>174316</v>
      </c>
      <c r="G218" s="21" t="n">
        <f aca="false">SUM(G219:G219)</f>
        <v>0</v>
      </c>
      <c r="H218" s="21" t="n">
        <f aca="false">SUM(H219:H219)</f>
        <v>253650</v>
      </c>
      <c r="I218" s="21" t="n">
        <f aca="false">SUM(I219:I219)</f>
        <v>0</v>
      </c>
      <c r="J218" s="21" t="n">
        <f aca="false">SUM(J219:J219)</f>
        <v>0</v>
      </c>
      <c r="K218" s="21" t="n">
        <f aca="false">SUM(K219:K219)</f>
        <v>0</v>
      </c>
      <c r="L218" s="21" t="n">
        <f aca="false">SUM(L219:L219)</f>
        <v>550</v>
      </c>
      <c r="M218" s="21" t="n">
        <f aca="false">SUM(M219:M219)</f>
        <v>1399926</v>
      </c>
      <c r="N218" s="21" t="n">
        <f aca="false">SUM(N219:N219)</f>
        <v>0</v>
      </c>
      <c r="O218" s="21" t="n">
        <f aca="false">SUM(O219:O219)</f>
        <v>0</v>
      </c>
      <c r="P218" s="21" t="n">
        <f aca="false">SUM(P219:P219)</f>
        <v>0</v>
      </c>
      <c r="Q218" s="21" t="n">
        <f aca="false">SUM(Q219:Q219)</f>
        <v>0</v>
      </c>
      <c r="R218" s="21" t="n">
        <f aca="false">SUM(R219:R219)</f>
        <v>0</v>
      </c>
      <c r="S218" s="21" t="n">
        <f aca="false">SUM(S219:S219)</f>
        <v>0</v>
      </c>
      <c r="T218" s="21" t="n">
        <f aca="false">SUM(T219:T219)</f>
        <v>0</v>
      </c>
      <c r="U218" s="21" t="n">
        <f aca="false">SUM(U219:U219)</f>
        <v>0</v>
      </c>
      <c r="V218" s="21" t="n">
        <f aca="false">SUM(V219:V219)</f>
        <v>0</v>
      </c>
      <c r="W218" s="116"/>
      <c r="X218" s="116"/>
    </row>
    <row r="219" s="1" customFormat="true" ht="14.35" hidden="false" customHeight="false" outlineLevel="0" collapsed="false">
      <c r="A219" s="38" t="s">
        <v>386</v>
      </c>
      <c r="B219" s="37" t="s">
        <v>387</v>
      </c>
      <c r="C219" s="21" t="n">
        <f aca="false">D219+M219+Q219</f>
        <v>2531846</v>
      </c>
      <c r="D219" s="21" t="n">
        <f aca="false">SUM(E219:I219)</f>
        <v>1131920</v>
      </c>
      <c r="E219" s="21" t="n">
        <v>703954</v>
      </c>
      <c r="F219" s="21" t="n">
        <v>174316</v>
      </c>
      <c r="G219" s="21" t="n">
        <v>0</v>
      </c>
      <c r="H219" s="21" t="n">
        <v>253650</v>
      </c>
      <c r="I219" s="21" t="n">
        <f aca="false">SUM(I220:I220)</f>
        <v>0</v>
      </c>
      <c r="J219" s="21" t="n">
        <v>0</v>
      </c>
      <c r="K219" s="21" t="n">
        <v>0</v>
      </c>
      <c r="L219" s="21" t="n">
        <v>550</v>
      </c>
      <c r="M219" s="21" t="n">
        <v>1399926</v>
      </c>
      <c r="N219" s="21" t="n">
        <v>0</v>
      </c>
      <c r="O219" s="21" t="n">
        <v>0</v>
      </c>
      <c r="P219" s="21" t="n">
        <v>0</v>
      </c>
      <c r="Q219" s="21" t="n">
        <v>0</v>
      </c>
      <c r="R219" s="21" t="n">
        <v>0</v>
      </c>
      <c r="S219" s="21" t="n">
        <v>0</v>
      </c>
      <c r="T219" s="21" t="n">
        <v>0</v>
      </c>
      <c r="U219" s="21" t="n">
        <v>0</v>
      </c>
      <c r="V219" s="21" t="n">
        <v>0</v>
      </c>
      <c r="W219" s="116"/>
      <c r="X219" s="116"/>
    </row>
    <row r="220" s="1" customFormat="true" ht="14.35" hidden="false" customHeight="false" outlineLevel="0" collapsed="false">
      <c r="A220" s="38" t="s">
        <v>388</v>
      </c>
      <c r="B220" s="37" t="s">
        <v>127</v>
      </c>
      <c r="C220" s="21" t="n">
        <f aca="false">SUM(C221:C223)</f>
        <v>4085159</v>
      </c>
      <c r="D220" s="21" t="n">
        <f aca="false">SUM(D221:D223)</f>
        <v>777746</v>
      </c>
      <c r="E220" s="21" t="n">
        <f aca="false">SUM(E221:E223)</f>
        <v>565533</v>
      </c>
      <c r="F220" s="21" t="n">
        <f aca="false">SUM(F221:F223)</f>
        <v>212213</v>
      </c>
      <c r="G220" s="21" t="n">
        <f aca="false">SUM(G221:G223)</f>
        <v>0</v>
      </c>
      <c r="H220" s="21" t="n">
        <f aca="false">SUM(H221:H223)</f>
        <v>0</v>
      </c>
      <c r="I220" s="21" t="n">
        <f aca="false">SUM(I221:I223)</f>
        <v>0</v>
      </c>
      <c r="J220" s="21" t="n">
        <f aca="false">SUM(J221:J223)</f>
        <v>0</v>
      </c>
      <c r="K220" s="21" t="n">
        <f aca="false">SUM(K221:K223)</f>
        <v>0</v>
      </c>
      <c r="L220" s="21" t="n">
        <f aca="false">SUM(L221:L223)</f>
        <v>1304</v>
      </c>
      <c r="M220" s="21" t="n">
        <f aca="false">SUM(M221:M223)</f>
        <v>3307413</v>
      </c>
      <c r="N220" s="21" t="n">
        <f aca="false">SUM(N221:N223)</f>
        <v>0</v>
      </c>
      <c r="O220" s="21" t="n">
        <f aca="false">SUM(O221:O223)</f>
        <v>0</v>
      </c>
      <c r="P220" s="21" t="n">
        <f aca="false">SUM(P221:P223)</f>
        <v>0</v>
      </c>
      <c r="Q220" s="21" t="n">
        <f aca="false">SUM(Q221:Q223)</f>
        <v>0</v>
      </c>
      <c r="R220" s="21" t="n">
        <f aca="false">SUM(R221:R223)</f>
        <v>0</v>
      </c>
      <c r="S220" s="21" t="n">
        <f aca="false">SUM(S221:S223)</f>
        <v>0</v>
      </c>
      <c r="T220" s="21" t="n">
        <f aca="false">SUM(T221:T223)</f>
        <v>0</v>
      </c>
      <c r="U220" s="21" t="n">
        <f aca="false">SUM(U221:U223)</f>
        <v>0</v>
      </c>
      <c r="V220" s="21" t="n">
        <f aca="false">SUM(V221:V223)</f>
        <v>0</v>
      </c>
      <c r="W220" s="116"/>
      <c r="X220" s="116"/>
    </row>
    <row r="221" s="1" customFormat="true" ht="14.35" hidden="false" customHeight="false" outlineLevel="0" collapsed="false">
      <c r="A221" s="38" t="s">
        <v>389</v>
      </c>
      <c r="B221" s="37" t="s">
        <v>390</v>
      </c>
      <c r="C221" s="21" t="n">
        <f aca="false">D221+M221+Q221</f>
        <v>1636603</v>
      </c>
      <c r="D221" s="21" t="n">
        <f aca="false">SUM(E221:I221)</f>
        <v>0</v>
      </c>
      <c r="E221" s="21" t="n">
        <v>0</v>
      </c>
      <c r="F221" s="21" t="n">
        <v>0</v>
      </c>
      <c r="G221" s="21" t="n">
        <v>0</v>
      </c>
      <c r="H221" s="21" t="n">
        <v>0</v>
      </c>
      <c r="I221" s="21" t="n">
        <v>0</v>
      </c>
      <c r="J221" s="117" t="n">
        <v>0</v>
      </c>
      <c r="K221" s="117" t="n">
        <v>0</v>
      </c>
      <c r="L221" s="21" t="n">
        <v>560</v>
      </c>
      <c r="M221" s="21" t="n">
        <v>1636603</v>
      </c>
      <c r="N221" s="117" t="n">
        <v>0</v>
      </c>
      <c r="O221" s="117" t="n">
        <v>0</v>
      </c>
      <c r="P221" s="21" t="n">
        <v>0</v>
      </c>
      <c r="Q221" s="21" t="n">
        <v>0</v>
      </c>
      <c r="R221" s="21" t="n">
        <v>0</v>
      </c>
      <c r="S221" s="21" t="n">
        <v>0</v>
      </c>
      <c r="T221" s="21" t="n">
        <v>0</v>
      </c>
      <c r="U221" s="21" t="n">
        <v>0</v>
      </c>
      <c r="V221" s="21" t="n">
        <v>0</v>
      </c>
      <c r="W221" s="116"/>
      <c r="X221" s="116"/>
    </row>
    <row r="222" s="1" customFormat="true" ht="14.35" hidden="false" customHeight="false" outlineLevel="0" collapsed="false">
      <c r="A222" s="38" t="s">
        <v>391</v>
      </c>
      <c r="B222" s="37" t="s">
        <v>392</v>
      </c>
      <c r="C222" s="21" t="n">
        <f aca="false">D222+M222+Q222</f>
        <v>1780959</v>
      </c>
      <c r="D222" s="21" t="n">
        <f aca="false">SUM(E222:I222)</f>
        <v>110149</v>
      </c>
      <c r="E222" s="21" t="n">
        <v>0</v>
      </c>
      <c r="F222" s="21" t="n">
        <v>110149</v>
      </c>
      <c r="G222" s="21" t="n">
        <v>0</v>
      </c>
      <c r="H222" s="21" t="n">
        <v>0</v>
      </c>
      <c r="I222" s="21" t="n">
        <v>0</v>
      </c>
      <c r="J222" s="117" t="n">
        <v>0</v>
      </c>
      <c r="K222" s="117" t="n">
        <v>0</v>
      </c>
      <c r="L222" s="21" t="n">
        <v>744</v>
      </c>
      <c r="M222" s="21" t="n">
        <v>1670810</v>
      </c>
      <c r="N222" s="117" t="n">
        <v>0</v>
      </c>
      <c r="O222" s="117" t="n">
        <v>0</v>
      </c>
      <c r="P222" s="21" t="n">
        <v>0</v>
      </c>
      <c r="Q222" s="21" t="n">
        <v>0</v>
      </c>
      <c r="R222" s="21" t="n">
        <v>0</v>
      </c>
      <c r="S222" s="21" t="n">
        <v>0</v>
      </c>
      <c r="T222" s="21" t="n">
        <v>0</v>
      </c>
      <c r="U222" s="21" t="n">
        <v>0</v>
      </c>
      <c r="V222" s="21" t="n">
        <v>0</v>
      </c>
      <c r="W222" s="116"/>
      <c r="X222" s="116"/>
    </row>
    <row r="223" s="1" customFormat="true" ht="14.35" hidden="false" customHeight="false" outlineLevel="0" collapsed="false">
      <c r="A223" s="38" t="s">
        <v>393</v>
      </c>
      <c r="B223" s="37" t="s">
        <v>394</v>
      </c>
      <c r="C223" s="21" t="n">
        <f aca="false">D223+M223+Q223</f>
        <v>667597</v>
      </c>
      <c r="D223" s="21" t="n">
        <f aca="false">SUM(E223:I223)</f>
        <v>667597</v>
      </c>
      <c r="E223" s="21" t="n">
        <v>565533</v>
      </c>
      <c r="F223" s="21" t="n">
        <v>102064</v>
      </c>
      <c r="G223" s="21" t="n">
        <v>0</v>
      </c>
      <c r="H223" s="21" t="n">
        <v>0</v>
      </c>
      <c r="I223" s="21" t="n">
        <v>0</v>
      </c>
      <c r="J223" s="117" t="n">
        <v>0</v>
      </c>
      <c r="K223" s="117" t="n">
        <v>0</v>
      </c>
      <c r="L223" s="21" t="n">
        <v>0</v>
      </c>
      <c r="M223" s="21" t="n">
        <v>0</v>
      </c>
      <c r="N223" s="117" t="n">
        <v>0</v>
      </c>
      <c r="O223" s="117" t="n">
        <v>0</v>
      </c>
      <c r="P223" s="21" t="n">
        <v>0</v>
      </c>
      <c r="Q223" s="21" t="n">
        <v>0</v>
      </c>
      <c r="R223" s="21" t="n">
        <v>0</v>
      </c>
      <c r="S223" s="21" t="n">
        <v>0</v>
      </c>
      <c r="T223" s="21" t="n">
        <v>0</v>
      </c>
      <c r="U223" s="21" t="n">
        <v>0</v>
      </c>
      <c r="V223" s="21" t="n">
        <v>0</v>
      </c>
      <c r="W223" s="116"/>
      <c r="X223" s="116"/>
    </row>
    <row r="224" s="1" customFormat="true" ht="14.35" hidden="false" customHeight="false" outlineLevel="0" collapsed="false">
      <c r="A224" s="17" t="n">
        <v>5</v>
      </c>
      <c r="B224" s="37" t="s">
        <v>395</v>
      </c>
      <c r="C224" s="21" t="n">
        <f aca="false">C225+C228</f>
        <v>7150490</v>
      </c>
      <c r="D224" s="21" t="n">
        <f aca="false">D225+D228</f>
        <v>949270</v>
      </c>
      <c r="E224" s="21" t="n">
        <f aca="false">E225+E228</f>
        <v>949270</v>
      </c>
      <c r="F224" s="21" t="n">
        <f aca="false">F225+F228</f>
        <v>0</v>
      </c>
      <c r="G224" s="21" t="n">
        <f aca="false">G225+G228</f>
        <v>0</v>
      </c>
      <c r="H224" s="21" t="n">
        <f aca="false">H225+H228</f>
        <v>0</v>
      </c>
      <c r="I224" s="21" t="n">
        <f aca="false">I225+I228</f>
        <v>0</v>
      </c>
      <c r="J224" s="21" t="n">
        <f aca="false">J225+J228</f>
        <v>0</v>
      </c>
      <c r="K224" s="21" t="n">
        <f aca="false">K225+K228</f>
        <v>0</v>
      </c>
      <c r="L224" s="21" t="n">
        <f aca="false">L225+L228</f>
        <v>900</v>
      </c>
      <c r="M224" s="21" t="n">
        <f aca="false">M225+M228</f>
        <v>1433940</v>
      </c>
      <c r="N224" s="21" t="n">
        <f aca="false">N225+N228</f>
        <v>0</v>
      </c>
      <c r="O224" s="21" t="n">
        <f aca="false">O225+O228</f>
        <v>0</v>
      </c>
      <c r="P224" s="21" t="n">
        <f aca="false">P225+P228</f>
        <v>969</v>
      </c>
      <c r="Q224" s="21" t="n">
        <f aca="false">Q225+Q228</f>
        <v>4767280</v>
      </c>
      <c r="R224" s="21" t="n">
        <f aca="false">R225+R228</f>
        <v>0</v>
      </c>
      <c r="S224" s="21" t="n">
        <f aca="false">S225+S228</f>
        <v>0</v>
      </c>
      <c r="T224" s="21" t="n">
        <f aca="false">T225+T228</f>
        <v>0</v>
      </c>
      <c r="U224" s="21" t="n">
        <f aca="false">U225+U228</f>
        <v>0</v>
      </c>
      <c r="V224" s="21" t="n">
        <f aca="false">V225+V228</f>
        <v>0</v>
      </c>
      <c r="W224" s="116"/>
      <c r="X224" s="116"/>
    </row>
    <row r="225" s="1" customFormat="true" ht="14.35" hidden="false" customHeight="false" outlineLevel="0" collapsed="false">
      <c r="A225" s="38" t="s">
        <v>154</v>
      </c>
      <c r="B225" s="37" t="s">
        <v>396</v>
      </c>
      <c r="C225" s="21" t="n">
        <f aca="false">SUM(C226:C227)</f>
        <v>6201220</v>
      </c>
      <c r="D225" s="21" t="n">
        <f aca="false">SUM(D226:D227)</f>
        <v>0</v>
      </c>
      <c r="E225" s="21" t="n">
        <f aca="false">SUM(E226:E227)</f>
        <v>0</v>
      </c>
      <c r="F225" s="21" t="n">
        <f aca="false">SUM(F226:F227)</f>
        <v>0</v>
      </c>
      <c r="G225" s="21" t="n">
        <f aca="false">SUM(G226:G227)</f>
        <v>0</v>
      </c>
      <c r="H225" s="21" t="n">
        <f aca="false">SUM(H226:H227)</f>
        <v>0</v>
      </c>
      <c r="I225" s="21" t="n">
        <f aca="false">SUM(I226:I227)</f>
        <v>0</v>
      </c>
      <c r="J225" s="21" t="n">
        <f aca="false">SUM(J226:J227)</f>
        <v>0</v>
      </c>
      <c r="K225" s="21" t="n">
        <f aca="false">SUM(K226:K227)</f>
        <v>0</v>
      </c>
      <c r="L225" s="21" t="n">
        <f aca="false">SUM(L226:L227)</f>
        <v>900</v>
      </c>
      <c r="M225" s="21" t="n">
        <f aca="false">SUM(M226:M227)</f>
        <v>1433940</v>
      </c>
      <c r="N225" s="21" t="n">
        <f aca="false">SUM(N226:N227)</f>
        <v>0</v>
      </c>
      <c r="O225" s="21" t="n">
        <f aca="false">SUM(O226:O227)</f>
        <v>0</v>
      </c>
      <c r="P225" s="21" t="n">
        <f aca="false">SUM(P226:P227)</f>
        <v>969</v>
      </c>
      <c r="Q225" s="21" t="n">
        <f aca="false">SUM(Q226:Q227)</f>
        <v>4767280</v>
      </c>
      <c r="R225" s="21" t="n">
        <f aca="false">SUM(R226:R227)</f>
        <v>0</v>
      </c>
      <c r="S225" s="21" t="n">
        <f aca="false">SUM(S226:S227)</f>
        <v>0</v>
      </c>
      <c r="T225" s="21" t="n">
        <f aca="false">SUM(T226:T227)</f>
        <v>0</v>
      </c>
      <c r="U225" s="21" t="n">
        <f aca="false">SUM(U226:U227)</f>
        <v>0</v>
      </c>
      <c r="V225" s="21" t="n">
        <f aca="false">SUM(V226:V227)</f>
        <v>0</v>
      </c>
      <c r="W225" s="116"/>
      <c r="X225" s="116"/>
    </row>
    <row r="226" s="1" customFormat="true" ht="14.35" hidden="false" customHeight="false" outlineLevel="0" collapsed="false">
      <c r="A226" s="38" t="s">
        <v>265</v>
      </c>
      <c r="B226" s="37" t="s">
        <v>1393</v>
      </c>
      <c r="C226" s="21" t="n">
        <f aca="false">D226+M226+Q226</f>
        <v>3222052</v>
      </c>
      <c r="D226" s="21" t="n">
        <f aca="false">SUM(E226:I226)</f>
        <v>0</v>
      </c>
      <c r="E226" s="21" t="n">
        <v>0</v>
      </c>
      <c r="F226" s="21" t="n">
        <v>0</v>
      </c>
      <c r="G226" s="21" t="n">
        <v>0</v>
      </c>
      <c r="H226" s="21" t="n">
        <v>0</v>
      </c>
      <c r="I226" s="21" t="n">
        <v>0</v>
      </c>
      <c r="J226" s="21" t="n">
        <v>0</v>
      </c>
      <c r="K226" s="21" t="n">
        <v>0</v>
      </c>
      <c r="L226" s="21" t="n">
        <v>450</v>
      </c>
      <c r="M226" s="21" t="n">
        <v>716970</v>
      </c>
      <c r="N226" s="21" t="n">
        <v>0</v>
      </c>
      <c r="O226" s="21" t="n">
        <v>0</v>
      </c>
      <c r="P226" s="21" t="n">
        <v>500</v>
      </c>
      <c r="Q226" s="21" t="n">
        <v>2505082</v>
      </c>
      <c r="R226" s="21" t="n">
        <v>0</v>
      </c>
      <c r="S226" s="21" t="n">
        <v>0</v>
      </c>
      <c r="T226" s="21" t="n">
        <v>0</v>
      </c>
      <c r="U226" s="21" t="n">
        <v>0</v>
      </c>
      <c r="V226" s="21" t="n">
        <v>0</v>
      </c>
      <c r="W226" s="116"/>
      <c r="X226" s="116"/>
    </row>
    <row r="227" s="1" customFormat="true" ht="14.35" hidden="false" customHeight="false" outlineLevel="0" collapsed="false">
      <c r="A227" s="38" t="s">
        <v>398</v>
      </c>
      <c r="B227" s="37" t="s">
        <v>1394</v>
      </c>
      <c r="C227" s="21" t="n">
        <f aca="false">D227+M227+Q227</f>
        <v>2979168</v>
      </c>
      <c r="D227" s="21" t="n">
        <f aca="false">SUM(E227:I227)</f>
        <v>0</v>
      </c>
      <c r="E227" s="21" t="n">
        <v>0</v>
      </c>
      <c r="F227" s="21" t="n">
        <v>0</v>
      </c>
      <c r="G227" s="21" t="n">
        <v>0</v>
      </c>
      <c r="H227" s="21" t="n">
        <v>0</v>
      </c>
      <c r="I227" s="21" t="n">
        <v>0</v>
      </c>
      <c r="J227" s="21" t="n">
        <v>0</v>
      </c>
      <c r="K227" s="21" t="n">
        <v>0</v>
      </c>
      <c r="L227" s="21" t="n">
        <v>450</v>
      </c>
      <c r="M227" s="21" t="n">
        <v>716970</v>
      </c>
      <c r="N227" s="21" t="n">
        <v>0</v>
      </c>
      <c r="O227" s="21" t="n">
        <v>0</v>
      </c>
      <c r="P227" s="21" t="n">
        <v>469</v>
      </c>
      <c r="Q227" s="21" t="n">
        <v>2262198</v>
      </c>
      <c r="R227" s="21" t="n">
        <v>0</v>
      </c>
      <c r="S227" s="21" t="n">
        <v>0</v>
      </c>
      <c r="T227" s="21" t="n">
        <v>0</v>
      </c>
      <c r="U227" s="21" t="n">
        <v>0</v>
      </c>
      <c r="V227" s="21" t="n">
        <v>0</v>
      </c>
      <c r="W227" s="116"/>
      <c r="X227" s="116"/>
    </row>
    <row r="228" s="1" customFormat="true" ht="14.35" hidden="false" customHeight="false" outlineLevel="0" collapsed="false">
      <c r="A228" s="38" t="s">
        <v>157</v>
      </c>
      <c r="B228" s="37" t="s">
        <v>400</v>
      </c>
      <c r="C228" s="21" t="n">
        <f aca="false">C229</f>
        <v>949270</v>
      </c>
      <c r="D228" s="21" t="n">
        <f aca="false">D229</f>
        <v>949270</v>
      </c>
      <c r="E228" s="21" t="n">
        <f aca="false">E229</f>
        <v>949270</v>
      </c>
      <c r="F228" s="21" t="n">
        <f aca="false">F229</f>
        <v>0</v>
      </c>
      <c r="G228" s="21" t="n">
        <f aca="false">G229</f>
        <v>0</v>
      </c>
      <c r="H228" s="21" t="n">
        <f aca="false">H229</f>
        <v>0</v>
      </c>
      <c r="I228" s="21" t="n">
        <f aca="false">I229</f>
        <v>0</v>
      </c>
      <c r="J228" s="21" t="n">
        <f aca="false">J229</f>
        <v>0</v>
      </c>
      <c r="K228" s="21" t="n">
        <f aca="false">K229</f>
        <v>0</v>
      </c>
      <c r="L228" s="21" t="n">
        <f aca="false">L229</f>
        <v>0</v>
      </c>
      <c r="M228" s="21" t="n">
        <f aca="false">M229</f>
        <v>0</v>
      </c>
      <c r="N228" s="21" t="n">
        <f aca="false">N229</f>
        <v>0</v>
      </c>
      <c r="O228" s="21" t="n">
        <f aca="false">O229</f>
        <v>0</v>
      </c>
      <c r="P228" s="21" t="n">
        <f aca="false">P229</f>
        <v>0</v>
      </c>
      <c r="Q228" s="21" t="n">
        <f aca="false">Q229</f>
        <v>0</v>
      </c>
      <c r="R228" s="21" t="n">
        <f aca="false">R229</f>
        <v>0</v>
      </c>
      <c r="S228" s="21" t="n">
        <f aca="false">S229</f>
        <v>0</v>
      </c>
      <c r="T228" s="21" t="n">
        <f aca="false">T229</f>
        <v>0</v>
      </c>
      <c r="U228" s="21" t="n">
        <f aca="false">U229</f>
        <v>0</v>
      </c>
      <c r="V228" s="21" t="n">
        <f aca="false">V229</f>
        <v>0</v>
      </c>
      <c r="W228" s="116"/>
      <c r="X228" s="116"/>
    </row>
    <row r="229" s="1" customFormat="true" ht="14.35" hidden="false" customHeight="false" outlineLevel="0" collapsed="false">
      <c r="A229" s="38" t="s">
        <v>401</v>
      </c>
      <c r="B229" s="37" t="s">
        <v>402</v>
      </c>
      <c r="C229" s="21" t="n">
        <f aca="false">D229+M229+Q229</f>
        <v>949270</v>
      </c>
      <c r="D229" s="21" t="n">
        <f aca="false">SUM(E229:I229)</f>
        <v>949270</v>
      </c>
      <c r="E229" s="21" t="n">
        <v>949270</v>
      </c>
      <c r="F229" s="21" t="n">
        <v>0</v>
      </c>
      <c r="G229" s="21" t="n">
        <v>0</v>
      </c>
      <c r="H229" s="21" t="n">
        <v>0</v>
      </c>
      <c r="I229" s="21" t="n">
        <v>0</v>
      </c>
      <c r="J229" s="21" t="n">
        <v>0</v>
      </c>
      <c r="K229" s="21" t="n">
        <v>0</v>
      </c>
      <c r="L229" s="21" t="n">
        <v>0</v>
      </c>
      <c r="M229" s="21" t="n">
        <v>0</v>
      </c>
      <c r="N229" s="21" t="n">
        <v>0</v>
      </c>
      <c r="O229" s="21" t="n">
        <v>0</v>
      </c>
      <c r="P229" s="21" t="n">
        <v>0</v>
      </c>
      <c r="Q229" s="21" t="n">
        <v>0</v>
      </c>
      <c r="R229" s="21" t="n">
        <v>0</v>
      </c>
      <c r="S229" s="21" t="n">
        <v>0</v>
      </c>
      <c r="T229" s="21" t="n">
        <v>0</v>
      </c>
      <c r="U229" s="21" t="n">
        <v>0</v>
      </c>
      <c r="V229" s="21" t="n">
        <v>0</v>
      </c>
      <c r="W229" s="116"/>
      <c r="X229" s="116"/>
    </row>
    <row r="230" s="1" customFormat="true" ht="14.35" hidden="false" customHeight="false" outlineLevel="0" collapsed="false">
      <c r="A230" s="17" t="n">
        <v>6</v>
      </c>
      <c r="B230" s="37" t="s">
        <v>131</v>
      </c>
      <c r="C230" s="21" t="n">
        <f aca="false">C231</f>
        <v>14923765</v>
      </c>
      <c r="D230" s="21" t="n">
        <f aca="false">D231</f>
        <v>7222212</v>
      </c>
      <c r="E230" s="21" t="n">
        <f aca="false">E231</f>
        <v>5693036</v>
      </c>
      <c r="F230" s="21" t="n">
        <f aca="false">F231</f>
        <v>994926</v>
      </c>
      <c r="G230" s="21" t="n">
        <f aca="false">G231</f>
        <v>0</v>
      </c>
      <c r="H230" s="21" t="n">
        <f aca="false">H231</f>
        <v>534250</v>
      </c>
      <c r="I230" s="21" t="n">
        <f aca="false">I231</f>
        <v>0</v>
      </c>
      <c r="J230" s="21" t="n">
        <f aca="false">J231</f>
        <v>0</v>
      </c>
      <c r="K230" s="21" t="n">
        <f aca="false">K231</f>
        <v>0</v>
      </c>
      <c r="L230" s="21" t="n">
        <f aca="false">L231</f>
        <v>2860</v>
      </c>
      <c r="M230" s="21" t="n">
        <f aca="false">M231</f>
        <v>7701553</v>
      </c>
      <c r="N230" s="21" t="n">
        <f aca="false">N231</f>
        <v>0</v>
      </c>
      <c r="O230" s="21" t="n">
        <f aca="false">O231</f>
        <v>0</v>
      </c>
      <c r="P230" s="21" t="n">
        <f aca="false">P231</f>
        <v>0</v>
      </c>
      <c r="Q230" s="21" t="n">
        <f aca="false">Q231</f>
        <v>0</v>
      </c>
      <c r="R230" s="21" t="n">
        <f aca="false">R231</f>
        <v>0</v>
      </c>
      <c r="S230" s="21" t="n">
        <f aca="false">S231</f>
        <v>0</v>
      </c>
      <c r="T230" s="21" t="n">
        <f aca="false">T231</f>
        <v>0</v>
      </c>
      <c r="U230" s="21" t="n">
        <f aca="false">U231</f>
        <v>0</v>
      </c>
      <c r="V230" s="21" t="n">
        <f aca="false">V231</f>
        <v>0</v>
      </c>
      <c r="W230" s="116"/>
      <c r="X230" s="116"/>
    </row>
    <row r="231" s="1" customFormat="true" ht="14.35" hidden="false" customHeight="false" outlineLevel="0" collapsed="false">
      <c r="A231" s="36" t="s">
        <v>216</v>
      </c>
      <c r="B231" s="54" t="s">
        <v>133</v>
      </c>
      <c r="C231" s="49" t="n">
        <f aca="false">SUM(C232:C239)</f>
        <v>14923765</v>
      </c>
      <c r="D231" s="49" t="n">
        <f aca="false">SUM(D232:D239)</f>
        <v>7222212</v>
      </c>
      <c r="E231" s="49" t="n">
        <f aca="false">SUM(E232:E239)</f>
        <v>5693036</v>
      </c>
      <c r="F231" s="49" t="n">
        <f aca="false">SUM(F232:F239)</f>
        <v>994926</v>
      </c>
      <c r="G231" s="49" t="n">
        <f aca="false">SUM(G232:G239)</f>
        <v>0</v>
      </c>
      <c r="H231" s="49" t="n">
        <f aca="false">SUM(H232:H239)</f>
        <v>534250</v>
      </c>
      <c r="I231" s="49" t="n">
        <f aca="false">SUM(I232:I239)</f>
        <v>0</v>
      </c>
      <c r="J231" s="49" t="n">
        <f aca="false">SUM(J232:J239)</f>
        <v>0</v>
      </c>
      <c r="K231" s="49" t="n">
        <f aca="false">SUM(K232:K239)</f>
        <v>0</v>
      </c>
      <c r="L231" s="49" t="n">
        <f aca="false">SUM(L232:L239)</f>
        <v>2860</v>
      </c>
      <c r="M231" s="49" t="n">
        <f aca="false">SUM(M232:M239)</f>
        <v>7701553</v>
      </c>
      <c r="N231" s="49" t="n">
        <f aca="false">SUM(N232:N239)</f>
        <v>0</v>
      </c>
      <c r="O231" s="49" t="n">
        <f aca="false">SUM(O232:O239)</f>
        <v>0</v>
      </c>
      <c r="P231" s="49" t="n">
        <f aca="false">SUM(P232:P239)</f>
        <v>0</v>
      </c>
      <c r="Q231" s="49" t="n">
        <f aca="false">SUM(Q232:Q239)</f>
        <v>0</v>
      </c>
      <c r="R231" s="49" t="n">
        <f aca="false">SUM(R232:R239)</f>
        <v>0</v>
      </c>
      <c r="S231" s="49" t="n">
        <f aca="false">SUM(S232:S239)</f>
        <v>0</v>
      </c>
      <c r="T231" s="49" t="n">
        <f aca="false">SUM(T232:T239)</f>
        <v>0</v>
      </c>
      <c r="U231" s="49" t="n">
        <f aca="false">SUM(U232:U239)</f>
        <v>0</v>
      </c>
      <c r="V231" s="49" t="n">
        <f aca="false">SUM(V232:V239)</f>
        <v>0</v>
      </c>
      <c r="W231" s="116"/>
      <c r="X231" s="116"/>
    </row>
    <row r="232" s="1" customFormat="true" ht="14.35" hidden="false" customHeight="false" outlineLevel="0" collapsed="false">
      <c r="A232" s="36" t="s">
        <v>218</v>
      </c>
      <c r="B232" s="54" t="s">
        <v>403</v>
      </c>
      <c r="C232" s="21" t="n">
        <f aca="false">D232+M232+Q232</f>
        <v>809698</v>
      </c>
      <c r="D232" s="21" t="n">
        <f aca="false">SUM(E232:I232)</f>
        <v>809698</v>
      </c>
      <c r="E232" s="49" t="n">
        <v>544268</v>
      </c>
      <c r="F232" s="49" t="n">
        <v>147578</v>
      </c>
      <c r="G232" s="49" t="n">
        <v>0</v>
      </c>
      <c r="H232" s="49" t="n">
        <v>117852</v>
      </c>
      <c r="I232" s="49" t="n">
        <v>0</v>
      </c>
      <c r="J232" s="118" t="n">
        <v>0</v>
      </c>
      <c r="K232" s="118" t="n">
        <v>0</v>
      </c>
      <c r="L232" s="49" t="n">
        <v>0</v>
      </c>
      <c r="M232" s="49" t="n">
        <v>0</v>
      </c>
      <c r="N232" s="118" t="n">
        <v>0</v>
      </c>
      <c r="O232" s="118" t="n">
        <v>0</v>
      </c>
      <c r="P232" s="49" t="n">
        <v>0</v>
      </c>
      <c r="Q232" s="49" t="n">
        <v>0</v>
      </c>
      <c r="R232" s="49" t="n">
        <v>0</v>
      </c>
      <c r="S232" s="49" t="n">
        <v>0</v>
      </c>
      <c r="T232" s="49" t="n">
        <v>0</v>
      </c>
      <c r="U232" s="49" t="n">
        <v>0</v>
      </c>
      <c r="V232" s="49" t="n">
        <v>0</v>
      </c>
      <c r="W232" s="116"/>
      <c r="X232" s="116"/>
    </row>
    <row r="233" s="1" customFormat="true" ht="14.35" hidden="false" customHeight="false" outlineLevel="0" collapsed="false">
      <c r="A233" s="36" t="s">
        <v>220</v>
      </c>
      <c r="B233" s="54" t="s">
        <v>404</v>
      </c>
      <c r="C233" s="21" t="n">
        <f aca="false">D233+M233+Q233</f>
        <v>78383</v>
      </c>
      <c r="D233" s="21" t="n">
        <f aca="false">SUM(E233:I233)</f>
        <v>78383</v>
      </c>
      <c r="E233" s="49" t="n">
        <v>0</v>
      </c>
      <c r="F233" s="49" t="n">
        <v>0</v>
      </c>
      <c r="G233" s="49" t="n">
        <v>0</v>
      </c>
      <c r="H233" s="49" t="n">
        <v>78383</v>
      </c>
      <c r="I233" s="49" t="n">
        <v>0</v>
      </c>
      <c r="J233" s="118" t="n">
        <v>0</v>
      </c>
      <c r="K233" s="118" t="n">
        <v>0</v>
      </c>
      <c r="L233" s="49" t="n">
        <v>0</v>
      </c>
      <c r="M233" s="49" t="n">
        <v>0</v>
      </c>
      <c r="N233" s="118" t="n">
        <v>0</v>
      </c>
      <c r="O233" s="118" t="n">
        <v>0</v>
      </c>
      <c r="P233" s="49" t="n">
        <v>0</v>
      </c>
      <c r="Q233" s="49" t="n">
        <v>0</v>
      </c>
      <c r="R233" s="49" t="n">
        <v>0</v>
      </c>
      <c r="S233" s="49" t="n">
        <v>0</v>
      </c>
      <c r="T233" s="49" t="n">
        <v>0</v>
      </c>
      <c r="U233" s="49" t="n">
        <v>0</v>
      </c>
      <c r="V233" s="49" t="n">
        <v>0</v>
      </c>
      <c r="W233" s="116"/>
      <c r="X233" s="116"/>
    </row>
    <row r="234" s="1" customFormat="true" ht="14.35" hidden="false" customHeight="false" outlineLevel="0" collapsed="false">
      <c r="A234" s="36" t="s">
        <v>405</v>
      </c>
      <c r="B234" s="54" t="s">
        <v>137</v>
      </c>
      <c r="C234" s="21" t="n">
        <f aca="false">D234+M234+Q234</f>
        <v>250030</v>
      </c>
      <c r="D234" s="21" t="n">
        <f aca="false">SUM(E234:I234)</f>
        <v>250030</v>
      </c>
      <c r="E234" s="49" t="n">
        <v>0</v>
      </c>
      <c r="F234" s="49" t="n">
        <v>219578</v>
      </c>
      <c r="G234" s="49" t="n">
        <v>0</v>
      </c>
      <c r="H234" s="49" t="n">
        <v>30452</v>
      </c>
      <c r="I234" s="49" t="n">
        <v>0</v>
      </c>
      <c r="J234" s="118" t="n">
        <v>0</v>
      </c>
      <c r="K234" s="118" t="n">
        <v>0</v>
      </c>
      <c r="L234" s="49" t="n">
        <v>0</v>
      </c>
      <c r="M234" s="49" t="n">
        <v>0</v>
      </c>
      <c r="N234" s="118" t="n">
        <v>0</v>
      </c>
      <c r="O234" s="118" t="n">
        <v>0</v>
      </c>
      <c r="P234" s="49" t="n">
        <v>0</v>
      </c>
      <c r="Q234" s="49" t="n">
        <v>0</v>
      </c>
      <c r="R234" s="49" t="n">
        <v>0</v>
      </c>
      <c r="S234" s="49" t="n">
        <v>0</v>
      </c>
      <c r="T234" s="49" t="n">
        <v>0</v>
      </c>
      <c r="U234" s="49" t="n">
        <v>0</v>
      </c>
      <c r="V234" s="49" t="n">
        <v>0</v>
      </c>
      <c r="W234" s="116"/>
      <c r="X234" s="116"/>
    </row>
    <row r="235" s="1" customFormat="true" ht="14.35" hidden="false" customHeight="false" outlineLevel="0" collapsed="false">
      <c r="A235" s="36" t="s">
        <v>406</v>
      </c>
      <c r="B235" s="54" t="s">
        <v>407</v>
      </c>
      <c r="C235" s="21" t="n">
        <f aca="false">D235+M235+Q235</f>
        <v>4946189</v>
      </c>
      <c r="D235" s="21" t="n">
        <f aca="false">SUM(E235:I235)</f>
        <v>2794640</v>
      </c>
      <c r="E235" s="49" t="n">
        <v>2546258</v>
      </c>
      <c r="F235" s="49" t="n">
        <v>248382</v>
      </c>
      <c r="G235" s="49" t="n">
        <v>0</v>
      </c>
      <c r="H235" s="49" t="n">
        <v>0</v>
      </c>
      <c r="I235" s="49" t="n">
        <v>0</v>
      </c>
      <c r="J235" s="118" t="n">
        <v>0</v>
      </c>
      <c r="K235" s="118" t="n">
        <v>0</v>
      </c>
      <c r="L235" s="118" t="n">
        <v>730</v>
      </c>
      <c r="M235" s="49" t="n">
        <v>2151549</v>
      </c>
      <c r="N235" s="118" t="n">
        <v>0</v>
      </c>
      <c r="O235" s="118" t="n">
        <v>0</v>
      </c>
      <c r="P235" s="49" t="n">
        <v>0</v>
      </c>
      <c r="Q235" s="49" t="n">
        <v>0</v>
      </c>
      <c r="R235" s="49" t="n">
        <v>0</v>
      </c>
      <c r="S235" s="49" t="n">
        <v>0</v>
      </c>
      <c r="T235" s="49" t="n">
        <v>0</v>
      </c>
      <c r="U235" s="49" t="n">
        <v>0</v>
      </c>
      <c r="V235" s="49" t="n">
        <v>0</v>
      </c>
      <c r="W235" s="116"/>
      <c r="X235" s="116"/>
    </row>
    <row r="236" s="1" customFormat="true" ht="14.35" hidden="false" customHeight="false" outlineLevel="0" collapsed="false">
      <c r="A236" s="36" t="s">
        <v>408</v>
      </c>
      <c r="B236" s="54" t="s">
        <v>409</v>
      </c>
      <c r="C236" s="21" t="n">
        <f aca="false">D236+M236+Q236</f>
        <v>2665080</v>
      </c>
      <c r="D236" s="21" t="n">
        <f aca="false">SUM(E236:I236)</f>
        <v>0</v>
      </c>
      <c r="E236" s="49" t="n">
        <v>0</v>
      </c>
      <c r="F236" s="49" t="n">
        <v>0</v>
      </c>
      <c r="G236" s="49" t="n">
        <v>0</v>
      </c>
      <c r="H236" s="49" t="n">
        <v>0</v>
      </c>
      <c r="I236" s="49" t="n">
        <v>0</v>
      </c>
      <c r="J236" s="118" t="n">
        <v>0</v>
      </c>
      <c r="K236" s="118" t="n">
        <v>0</v>
      </c>
      <c r="L236" s="118" t="n">
        <v>960</v>
      </c>
      <c r="M236" s="49" t="n">
        <v>2665080</v>
      </c>
      <c r="N236" s="118" t="n">
        <v>0</v>
      </c>
      <c r="O236" s="118" t="n">
        <v>0</v>
      </c>
      <c r="P236" s="49" t="n">
        <v>0</v>
      </c>
      <c r="Q236" s="49" t="n">
        <v>0</v>
      </c>
      <c r="R236" s="49" t="n">
        <v>0</v>
      </c>
      <c r="S236" s="49" t="n">
        <v>0</v>
      </c>
      <c r="T236" s="49" t="n">
        <v>0</v>
      </c>
      <c r="U236" s="49" t="n">
        <v>0</v>
      </c>
      <c r="V236" s="49" t="n">
        <v>0</v>
      </c>
      <c r="W236" s="116"/>
      <c r="X236" s="116"/>
    </row>
    <row r="237" s="1" customFormat="true" ht="14.35" hidden="false" customHeight="false" outlineLevel="0" collapsed="false">
      <c r="A237" s="36" t="s">
        <v>410</v>
      </c>
      <c r="B237" s="54" t="s">
        <v>411</v>
      </c>
      <c r="C237" s="21" t="n">
        <f aca="false">D237+M237+Q237</f>
        <v>1861084</v>
      </c>
      <c r="D237" s="21" t="n">
        <f aca="false">SUM(E237:I237)</f>
        <v>860340</v>
      </c>
      <c r="E237" s="49" t="n">
        <v>540791</v>
      </c>
      <c r="F237" s="49" t="n">
        <v>119312</v>
      </c>
      <c r="G237" s="49" t="n">
        <v>0</v>
      </c>
      <c r="H237" s="49" t="n">
        <v>200237</v>
      </c>
      <c r="I237" s="49" t="n">
        <v>0</v>
      </c>
      <c r="J237" s="118" t="n">
        <v>0</v>
      </c>
      <c r="K237" s="118" t="n">
        <v>0</v>
      </c>
      <c r="L237" s="118" t="n">
        <v>440</v>
      </c>
      <c r="M237" s="49" t="n">
        <v>1000744</v>
      </c>
      <c r="N237" s="118" t="n">
        <v>0</v>
      </c>
      <c r="O237" s="118" t="n">
        <v>0</v>
      </c>
      <c r="P237" s="49" t="n">
        <v>0</v>
      </c>
      <c r="Q237" s="49" t="n">
        <v>0</v>
      </c>
      <c r="R237" s="49" t="n">
        <v>0</v>
      </c>
      <c r="S237" s="49" t="n">
        <v>0</v>
      </c>
      <c r="T237" s="49" t="n">
        <v>0</v>
      </c>
      <c r="U237" s="49" t="n">
        <v>0</v>
      </c>
      <c r="V237" s="49" t="n">
        <v>0</v>
      </c>
      <c r="W237" s="116"/>
      <c r="X237" s="116"/>
    </row>
    <row r="238" s="1" customFormat="true" ht="14.35" hidden="false" customHeight="false" outlineLevel="0" collapsed="false">
      <c r="A238" s="36" t="s">
        <v>412</v>
      </c>
      <c r="B238" s="54" t="s">
        <v>413</v>
      </c>
      <c r="C238" s="21" t="n">
        <f aca="false">D238+M238+Q238</f>
        <v>2429121</v>
      </c>
      <c r="D238" s="21" t="n">
        <f aca="false">SUM(E238:I238)</f>
        <v>2429121</v>
      </c>
      <c r="E238" s="49" t="n">
        <v>2061719</v>
      </c>
      <c r="F238" s="49" t="n">
        <v>260076</v>
      </c>
      <c r="G238" s="49" t="n">
        <v>0</v>
      </c>
      <c r="H238" s="49" t="n">
        <v>107326</v>
      </c>
      <c r="I238" s="49" t="n">
        <v>0</v>
      </c>
      <c r="J238" s="118" t="n">
        <v>0</v>
      </c>
      <c r="K238" s="118" t="n">
        <v>0</v>
      </c>
      <c r="L238" s="118" t="n">
        <v>0</v>
      </c>
      <c r="M238" s="49" t="n">
        <v>0</v>
      </c>
      <c r="N238" s="118" t="n">
        <v>0</v>
      </c>
      <c r="O238" s="118" t="n">
        <v>0</v>
      </c>
      <c r="P238" s="49" t="n">
        <v>0</v>
      </c>
      <c r="Q238" s="49" t="n">
        <v>0</v>
      </c>
      <c r="R238" s="49" t="n">
        <v>0</v>
      </c>
      <c r="S238" s="49" t="n">
        <v>0</v>
      </c>
      <c r="T238" s="49" t="n">
        <v>0</v>
      </c>
      <c r="U238" s="49" t="n">
        <v>0</v>
      </c>
      <c r="V238" s="49" t="n">
        <v>0</v>
      </c>
      <c r="W238" s="116"/>
      <c r="X238" s="116"/>
    </row>
    <row r="239" s="1" customFormat="true" ht="14.35" hidden="false" customHeight="false" outlineLevel="0" collapsed="false">
      <c r="A239" s="36" t="s">
        <v>414</v>
      </c>
      <c r="B239" s="54" t="s">
        <v>415</v>
      </c>
      <c r="C239" s="21" t="n">
        <f aca="false">D239+M239+Q239</f>
        <v>1884180</v>
      </c>
      <c r="D239" s="21" t="n">
        <f aca="false">SUM(E239:I239)</f>
        <v>0</v>
      </c>
      <c r="E239" s="49" t="n">
        <v>0</v>
      </c>
      <c r="F239" s="49" t="n">
        <v>0</v>
      </c>
      <c r="G239" s="49" t="n">
        <v>0</v>
      </c>
      <c r="H239" s="49" t="n">
        <v>0</v>
      </c>
      <c r="I239" s="49" t="n">
        <v>0</v>
      </c>
      <c r="J239" s="118" t="n">
        <v>0</v>
      </c>
      <c r="K239" s="118" t="n">
        <v>0</v>
      </c>
      <c r="L239" s="118" t="n">
        <v>730</v>
      </c>
      <c r="M239" s="49" t="n">
        <v>1884180</v>
      </c>
      <c r="N239" s="118" t="n">
        <v>0</v>
      </c>
      <c r="O239" s="118" t="n">
        <v>0</v>
      </c>
      <c r="P239" s="49" t="n">
        <v>0</v>
      </c>
      <c r="Q239" s="49" t="n">
        <v>0</v>
      </c>
      <c r="R239" s="49" t="n">
        <v>0</v>
      </c>
      <c r="S239" s="49" t="n">
        <v>0</v>
      </c>
      <c r="T239" s="49" t="n">
        <v>0</v>
      </c>
      <c r="U239" s="49" t="n">
        <v>0</v>
      </c>
      <c r="V239" s="49" t="n">
        <v>0</v>
      </c>
      <c r="W239" s="116"/>
      <c r="X239" s="116"/>
    </row>
    <row r="240" s="1" customFormat="true" ht="14.35" hidden="false" customHeight="false" outlineLevel="0" collapsed="false">
      <c r="A240" s="17" t="n">
        <v>7</v>
      </c>
      <c r="B240" s="37" t="s">
        <v>416</v>
      </c>
      <c r="C240" s="21" t="n">
        <f aca="false">C241+C243+C245+C247+C250</f>
        <v>5302060</v>
      </c>
      <c r="D240" s="21" t="n">
        <f aca="false">D241+D243+D245+D247+D250</f>
        <v>4463817</v>
      </c>
      <c r="E240" s="21" t="n">
        <f aca="false">E241+E243+E245+E247+E250</f>
        <v>3896393</v>
      </c>
      <c r="F240" s="21" t="n">
        <f aca="false">F241+F243+F245+F247+F250</f>
        <v>567424</v>
      </c>
      <c r="G240" s="21" t="n">
        <f aca="false">G241+G243+G245+G247+G250</f>
        <v>0</v>
      </c>
      <c r="H240" s="21" t="n">
        <f aca="false">H241+H243+H245+H247+H250</f>
        <v>0</v>
      </c>
      <c r="I240" s="21" t="n">
        <f aca="false">I241+I243+I245+I247+I250</f>
        <v>0</v>
      </c>
      <c r="J240" s="21" t="n">
        <f aca="false">J241+J243+J245+J247+J250</f>
        <v>0</v>
      </c>
      <c r="K240" s="21" t="n">
        <f aca="false">K241+K243+K245+K247+K250</f>
        <v>0</v>
      </c>
      <c r="L240" s="21" t="n">
        <f aca="false">L241+L243+L245+L247+L250</f>
        <v>380</v>
      </c>
      <c r="M240" s="21" t="n">
        <f aca="false">M241+M243+M245+M247+M250</f>
        <v>838243</v>
      </c>
      <c r="N240" s="21" t="n">
        <f aca="false">N241+N243+N245+N247+N250</f>
        <v>0</v>
      </c>
      <c r="O240" s="21" t="n">
        <f aca="false">O241+O243+O245+O247+O250</f>
        <v>0</v>
      </c>
      <c r="P240" s="21" t="n">
        <f aca="false">P241+P243+P245+P247+P250</f>
        <v>0</v>
      </c>
      <c r="Q240" s="21" t="n">
        <f aca="false">Q241+Q243+Q245+Q247+Q250</f>
        <v>0</v>
      </c>
      <c r="R240" s="21" t="n">
        <f aca="false">R241+R243+R245+R247+R250</f>
        <v>0</v>
      </c>
      <c r="S240" s="21" t="n">
        <f aca="false">S241+S243+S245+S247+S250</f>
        <v>0</v>
      </c>
      <c r="T240" s="21" t="n">
        <f aca="false">T241+T243+T245+T247+T250</f>
        <v>0</v>
      </c>
      <c r="U240" s="21" t="n">
        <f aca="false">U241+U243+U245+U247+U250</f>
        <v>0</v>
      </c>
      <c r="V240" s="21" t="n">
        <f aca="false">V241+V243+V245+V247+V250</f>
        <v>0</v>
      </c>
      <c r="W240" s="116"/>
      <c r="X240" s="116"/>
    </row>
    <row r="241" s="1" customFormat="true" ht="14.35" hidden="false" customHeight="false" outlineLevel="0" collapsed="false">
      <c r="A241" s="38" t="s">
        <v>224</v>
      </c>
      <c r="B241" s="54" t="s">
        <v>417</v>
      </c>
      <c r="C241" s="49" t="n">
        <f aca="false">C242</f>
        <v>743535</v>
      </c>
      <c r="D241" s="49" t="n">
        <f aca="false">D242</f>
        <v>743535</v>
      </c>
      <c r="E241" s="49" t="n">
        <f aca="false">E242</f>
        <v>743535</v>
      </c>
      <c r="F241" s="49" t="n">
        <f aca="false">F242</f>
        <v>0</v>
      </c>
      <c r="G241" s="49" t="n">
        <f aca="false">G242</f>
        <v>0</v>
      </c>
      <c r="H241" s="49" t="n">
        <f aca="false">H242</f>
        <v>0</v>
      </c>
      <c r="I241" s="49" t="n">
        <f aca="false">I242</f>
        <v>0</v>
      </c>
      <c r="J241" s="49" t="n">
        <f aca="false">J242</f>
        <v>0</v>
      </c>
      <c r="K241" s="49" t="n">
        <f aca="false">K242</f>
        <v>0</v>
      </c>
      <c r="L241" s="49" t="n">
        <f aca="false">L242</f>
        <v>0</v>
      </c>
      <c r="M241" s="49" t="n">
        <f aca="false">M242</f>
        <v>0</v>
      </c>
      <c r="N241" s="49" t="n">
        <f aca="false">N242</f>
        <v>0</v>
      </c>
      <c r="O241" s="49" t="n">
        <f aca="false">O242</f>
        <v>0</v>
      </c>
      <c r="P241" s="49" t="n">
        <f aca="false">P242</f>
        <v>0</v>
      </c>
      <c r="Q241" s="49" t="n">
        <f aca="false">Q242</f>
        <v>0</v>
      </c>
      <c r="R241" s="49" t="n">
        <f aca="false">R242</f>
        <v>0</v>
      </c>
      <c r="S241" s="49" t="n">
        <f aca="false">S242</f>
        <v>0</v>
      </c>
      <c r="T241" s="49" t="n">
        <f aca="false">T242</f>
        <v>0</v>
      </c>
      <c r="U241" s="49" t="n">
        <f aca="false">U242</f>
        <v>0</v>
      </c>
      <c r="V241" s="49" t="n">
        <f aca="false">V242</f>
        <v>0</v>
      </c>
      <c r="W241" s="116"/>
      <c r="X241" s="116"/>
    </row>
    <row r="242" s="1" customFormat="true" ht="14.35" hidden="false" customHeight="false" outlineLevel="0" collapsed="false">
      <c r="A242" s="38" t="s">
        <v>226</v>
      </c>
      <c r="B242" s="37" t="s">
        <v>418</v>
      </c>
      <c r="C242" s="21" t="n">
        <f aca="false">D242+M242+Q242</f>
        <v>743535</v>
      </c>
      <c r="D242" s="21" t="n">
        <f aca="false">SUM(E242:I242)</f>
        <v>743535</v>
      </c>
      <c r="E242" s="21" t="n">
        <v>743535</v>
      </c>
      <c r="F242" s="21" t="n">
        <v>0</v>
      </c>
      <c r="G242" s="21" t="n">
        <v>0</v>
      </c>
      <c r="H242" s="21" t="n">
        <v>0</v>
      </c>
      <c r="I242" s="21" t="n">
        <v>0</v>
      </c>
      <c r="J242" s="21" t="n">
        <v>0</v>
      </c>
      <c r="K242" s="21" t="n">
        <v>0</v>
      </c>
      <c r="L242" s="21" t="n">
        <v>0</v>
      </c>
      <c r="M242" s="21" t="n">
        <v>0</v>
      </c>
      <c r="N242" s="21" t="n">
        <v>0</v>
      </c>
      <c r="O242" s="21" t="n">
        <v>0</v>
      </c>
      <c r="P242" s="21" t="n">
        <v>0</v>
      </c>
      <c r="Q242" s="21" t="n">
        <v>0</v>
      </c>
      <c r="R242" s="21" t="n">
        <v>0</v>
      </c>
      <c r="S242" s="21" t="n">
        <v>0</v>
      </c>
      <c r="T242" s="21" t="n">
        <v>0</v>
      </c>
      <c r="U242" s="21" t="n">
        <v>0</v>
      </c>
      <c r="V242" s="21" t="n">
        <v>0</v>
      </c>
      <c r="W242" s="116"/>
      <c r="X242" s="116"/>
    </row>
    <row r="243" s="1" customFormat="true" ht="14.35" hidden="false" customHeight="false" outlineLevel="0" collapsed="false">
      <c r="A243" s="38" t="s">
        <v>228</v>
      </c>
      <c r="B243" s="37" t="s">
        <v>419</v>
      </c>
      <c r="C243" s="21" t="n">
        <f aca="false">C244</f>
        <v>1363910</v>
      </c>
      <c r="D243" s="21" t="n">
        <f aca="false">D244</f>
        <v>1363910</v>
      </c>
      <c r="E243" s="21" t="n">
        <f aca="false">E244</f>
        <v>1177433</v>
      </c>
      <c r="F243" s="21" t="n">
        <f aca="false">F244</f>
        <v>186477</v>
      </c>
      <c r="G243" s="21" t="n">
        <f aca="false">G244</f>
        <v>0</v>
      </c>
      <c r="H243" s="21" t="n">
        <f aca="false">H244</f>
        <v>0</v>
      </c>
      <c r="I243" s="21" t="n">
        <f aca="false">I244</f>
        <v>0</v>
      </c>
      <c r="J243" s="21" t="n">
        <f aca="false">J244</f>
        <v>0</v>
      </c>
      <c r="K243" s="21" t="n">
        <f aca="false">K244</f>
        <v>0</v>
      </c>
      <c r="L243" s="21" t="n">
        <f aca="false">L244</f>
        <v>0</v>
      </c>
      <c r="M243" s="21" t="n">
        <f aca="false">M244</f>
        <v>0</v>
      </c>
      <c r="N243" s="21" t="n">
        <f aca="false">N244</f>
        <v>0</v>
      </c>
      <c r="O243" s="21" t="n">
        <f aca="false">O244</f>
        <v>0</v>
      </c>
      <c r="P243" s="21" t="n">
        <f aca="false">P244</f>
        <v>0</v>
      </c>
      <c r="Q243" s="21" t="n">
        <f aca="false">Q244</f>
        <v>0</v>
      </c>
      <c r="R243" s="21" t="n">
        <f aca="false">R244</f>
        <v>0</v>
      </c>
      <c r="S243" s="21" t="n">
        <f aca="false">S244</f>
        <v>0</v>
      </c>
      <c r="T243" s="21" t="n">
        <f aca="false">T244</f>
        <v>0</v>
      </c>
      <c r="U243" s="21" t="n">
        <f aca="false">U244</f>
        <v>0</v>
      </c>
      <c r="V243" s="21" t="n">
        <f aca="false">V244</f>
        <v>0</v>
      </c>
      <c r="W243" s="116"/>
      <c r="X243" s="116"/>
    </row>
    <row r="244" s="1" customFormat="true" ht="14.35" hidden="false" customHeight="false" outlineLevel="0" collapsed="false">
      <c r="A244" s="38" t="s">
        <v>230</v>
      </c>
      <c r="B244" s="37" t="s">
        <v>420</v>
      </c>
      <c r="C244" s="21" t="n">
        <f aca="false">D244+M244+Q244</f>
        <v>1363910</v>
      </c>
      <c r="D244" s="21" t="n">
        <f aca="false">SUM(E244:I244)</f>
        <v>1363910</v>
      </c>
      <c r="E244" s="21" t="n">
        <v>1177433</v>
      </c>
      <c r="F244" s="21" t="n">
        <v>186477</v>
      </c>
      <c r="G244" s="21" t="n">
        <v>0</v>
      </c>
      <c r="H244" s="21" t="n">
        <v>0</v>
      </c>
      <c r="I244" s="21" t="n">
        <v>0</v>
      </c>
      <c r="J244" s="21" t="n">
        <v>0</v>
      </c>
      <c r="K244" s="21" t="n">
        <v>0</v>
      </c>
      <c r="L244" s="21" t="n">
        <v>0</v>
      </c>
      <c r="M244" s="21" t="n">
        <v>0</v>
      </c>
      <c r="N244" s="21" t="n">
        <v>0</v>
      </c>
      <c r="O244" s="21" t="n">
        <v>0</v>
      </c>
      <c r="P244" s="21" t="n">
        <v>0</v>
      </c>
      <c r="Q244" s="21" t="n">
        <v>0</v>
      </c>
      <c r="R244" s="21" t="n">
        <v>0</v>
      </c>
      <c r="S244" s="21" t="n">
        <v>0</v>
      </c>
      <c r="T244" s="21" t="n">
        <v>0</v>
      </c>
      <c r="U244" s="21" t="n">
        <v>0</v>
      </c>
      <c r="V244" s="21" t="n">
        <v>0</v>
      </c>
      <c r="W244" s="116"/>
      <c r="X244" s="116"/>
    </row>
    <row r="245" s="1" customFormat="true" ht="14.35" hidden="false" customHeight="false" outlineLevel="0" collapsed="false">
      <c r="A245" s="38" t="s">
        <v>232</v>
      </c>
      <c r="B245" s="37" t="s">
        <v>421</v>
      </c>
      <c r="C245" s="21" t="n">
        <f aca="false">SUM(C246:C246)</f>
        <v>838243</v>
      </c>
      <c r="D245" s="21" t="n">
        <f aca="false">SUM(D246:D246)</f>
        <v>0</v>
      </c>
      <c r="E245" s="21" t="n">
        <f aca="false">SUM(E246:E246)</f>
        <v>0</v>
      </c>
      <c r="F245" s="21" t="n">
        <f aca="false">SUM(F246:F246)</f>
        <v>0</v>
      </c>
      <c r="G245" s="21" t="n">
        <f aca="false">SUM(G246:G246)</f>
        <v>0</v>
      </c>
      <c r="H245" s="21" t="n">
        <f aca="false">SUM(H246:H246)</f>
        <v>0</v>
      </c>
      <c r="I245" s="21" t="n">
        <f aca="false">SUM(I246:I246)</f>
        <v>0</v>
      </c>
      <c r="J245" s="21" t="n">
        <f aca="false">SUM(J246:J246)</f>
        <v>0</v>
      </c>
      <c r="K245" s="21" t="n">
        <f aca="false">SUM(K246:K246)</f>
        <v>0</v>
      </c>
      <c r="L245" s="21" t="n">
        <f aca="false">SUM(L246:L246)</f>
        <v>380</v>
      </c>
      <c r="M245" s="21" t="n">
        <f aca="false">SUM(M246:M246)</f>
        <v>838243</v>
      </c>
      <c r="N245" s="21" t="n">
        <f aca="false">SUM(N246:N246)</f>
        <v>0</v>
      </c>
      <c r="O245" s="21" t="n">
        <f aca="false">SUM(O246:O246)</f>
        <v>0</v>
      </c>
      <c r="P245" s="21" t="n">
        <f aca="false">SUM(P246:P246)</f>
        <v>0</v>
      </c>
      <c r="Q245" s="21" t="n">
        <f aca="false">SUM(Q246:Q246)</f>
        <v>0</v>
      </c>
      <c r="R245" s="21" t="n">
        <f aca="false">SUM(R246:R246)</f>
        <v>0</v>
      </c>
      <c r="S245" s="21" t="n">
        <f aca="false">SUM(S246:S246)</f>
        <v>0</v>
      </c>
      <c r="T245" s="21" t="n">
        <f aca="false">SUM(T246:T246)</f>
        <v>0</v>
      </c>
      <c r="U245" s="21" t="n">
        <f aca="false">SUM(U246:U246)</f>
        <v>0</v>
      </c>
      <c r="V245" s="21" t="n">
        <f aca="false">SUM(V246:V246)</f>
        <v>0</v>
      </c>
      <c r="W245" s="116"/>
      <c r="X245" s="116"/>
    </row>
    <row r="246" s="1" customFormat="true" ht="14.35" hidden="false" customHeight="false" outlineLevel="0" collapsed="false">
      <c r="A246" s="38" t="s">
        <v>234</v>
      </c>
      <c r="B246" s="37" t="s">
        <v>422</v>
      </c>
      <c r="C246" s="21" t="n">
        <f aca="false">D246+M246+Q246</f>
        <v>838243</v>
      </c>
      <c r="D246" s="21" t="n">
        <f aca="false">SUM(E246:I246)</f>
        <v>0</v>
      </c>
      <c r="E246" s="21" t="n">
        <v>0</v>
      </c>
      <c r="F246" s="21" t="n">
        <v>0</v>
      </c>
      <c r="G246" s="21" t="n">
        <v>0</v>
      </c>
      <c r="H246" s="21" t="n">
        <v>0</v>
      </c>
      <c r="I246" s="21" t="n">
        <v>0</v>
      </c>
      <c r="J246" s="21" t="n">
        <v>0</v>
      </c>
      <c r="K246" s="21" t="n">
        <v>0</v>
      </c>
      <c r="L246" s="21" t="n">
        <v>380</v>
      </c>
      <c r="M246" s="21" t="n">
        <v>838243</v>
      </c>
      <c r="N246" s="21" t="n">
        <v>0</v>
      </c>
      <c r="O246" s="21" t="n">
        <v>0</v>
      </c>
      <c r="P246" s="21" t="n">
        <v>0</v>
      </c>
      <c r="Q246" s="21" t="n">
        <v>0</v>
      </c>
      <c r="R246" s="21" t="n">
        <v>0</v>
      </c>
      <c r="S246" s="21" t="n">
        <v>0</v>
      </c>
      <c r="T246" s="21" t="n">
        <v>0</v>
      </c>
      <c r="U246" s="21" t="n">
        <v>0</v>
      </c>
      <c r="V246" s="21" t="n">
        <v>0</v>
      </c>
      <c r="W246" s="116"/>
      <c r="X246" s="116"/>
    </row>
    <row r="247" s="1" customFormat="true" ht="14.35" hidden="false" customHeight="false" outlineLevel="0" collapsed="false">
      <c r="A247" s="38" t="s">
        <v>423</v>
      </c>
      <c r="B247" s="37" t="s">
        <v>424</v>
      </c>
      <c r="C247" s="21" t="n">
        <f aca="false">SUM(C248:C249)</f>
        <v>1800258</v>
      </c>
      <c r="D247" s="21" t="n">
        <f aca="false">SUM(D248:D249)</f>
        <v>1800258</v>
      </c>
      <c r="E247" s="21" t="n">
        <f aca="false">SUM(E248:E249)</f>
        <v>1526811</v>
      </c>
      <c r="F247" s="21" t="n">
        <f aca="false">SUM(F248:F249)</f>
        <v>273447</v>
      </c>
      <c r="G247" s="21" t="n">
        <f aca="false">SUM(G248:G249)</f>
        <v>0</v>
      </c>
      <c r="H247" s="21" t="n">
        <f aca="false">SUM(H248:H249)</f>
        <v>0</v>
      </c>
      <c r="I247" s="21" t="n">
        <f aca="false">SUM(I248:I249)</f>
        <v>0</v>
      </c>
      <c r="J247" s="21" t="n">
        <f aca="false">SUM(J248:J249)</f>
        <v>0</v>
      </c>
      <c r="K247" s="21" t="n">
        <f aca="false">SUM(K248:K249)</f>
        <v>0</v>
      </c>
      <c r="L247" s="21" t="n">
        <f aca="false">SUM(L248:L249)</f>
        <v>0</v>
      </c>
      <c r="M247" s="21" t="n">
        <f aca="false">SUM(M248:M249)</f>
        <v>0</v>
      </c>
      <c r="N247" s="21" t="n">
        <f aca="false">SUM(N248:N249)</f>
        <v>0</v>
      </c>
      <c r="O247" s="21" t="n">
        <f aca="false">SUM(O248:O249)</f>
        <v>0</v>
      </c>
      <c r="P247" s="21" t="n">
        <f aca="false">SUM(P248:P249)</f>
        <v>0</v>
      </c>
      <c r="Q247" s="21" t="n">
        <f aca="false">SUM(Q248:Q249)</f>
        <v>0</v>
      </c>
      <c r="R247" s="21" t="n">
        <f aca="false">SUM(R248:R249)</f>
        <v>0</v>
      </c>
      <c r="S247" s="21" t="n">
        <f aca="false">SUM(S248:S249)</f>
        <v>0</v>
      </c>
      <c r="T247" s="21" t="n">
        <f aca="false">SUM(T248:T249)</f>
        <v>0</v>
      </c>
      <c r="U247" s="21" t="n">
        <f aca="false">SUM(U248:U249)</f>
        <v>0</v>
      </c>
      <c r="V247" s="21" t="n">
        <f aca="false">SUM(V248:V249)</f>
        <v>0</v>
      </c>
      <c r="W247" s="116"/>
      <c r="X247" s="116"/>
    </row>
    <row r="248" s="1" customFormat="true" ht="14.35" hidden="false" customHeight="false" outlineLevel="0" collapsed="false">
      <c r="A248" s="38" t="s">
        <v>425</v>
      </c>
      <c r="B248" s="37" t="s">
        <v>426</v>
      </c>
      <c r="C248" s="21" t="n">
        <f aca="false">D248+M248+Q248</f>
        <v>1061233</v>
      </c>
      <c r="D248" s="21" t="n">
        <f aca="false">SUM(E248:I248)</f>
        <v>1061233</v>
      </c>
      <c r="E248" s="21" t="n">
        <v>876701</v>
      </c>
      <c r="F248" s="21" t="n">
        <v>184532</v>
      </c>
      <c r="G248" s="21" t="n">
        <v>0</v>
      </c>
      <c r="H248" s="21" t="n">
        <v>0</v>
      </c>
      <c r="I248" s="21" t="n">
        <v>0</v>
      </c>
      <c r="J248" s="21" t="n">
        <v>0</v>
      </c>
      <c r="K248" s="21" t="n">
        <v>0</v>
      </c>
      <c r="L248" s="21" t="n">
        <v>0</v>
      </c>
      <c r="M248" s="21" t="n">
        <v>0</v>
      </c>
      <c r="N248" s="21" t="n">
        <v>0</v>
      </c>
      <c r="O248" s="21" t="n">
        <v>0</v>
      </c>
      <c r="P248" s="21" t="n">
        <v>0</v>
      </c>
      <c r="Q248" s="21" t="n">
        <v>0</v>
      </c>
      <c r="R248" s="21" t="n">
        <v>0</v>
      </c>
      <c r="S248" s="21" t="n">
        <v>0</v>
      </c>
      <c r="T248" s="21" t="n">
        <v>0</v>
      </c>
      <c r="U248" s="21" t="n">
        <v>0</v>
      </c>
      <c r="V248" s="21" t="n">
        <v>0</v>
      </c>
      <c r="W248" s="116"/>
      <c r="X248" s="116"/>
    </row>
    <row r="249" s="1" customFormat="true" ht="14.35" hidden="false" customHeight="false" outlineLevel="0" collapsed="false">
      <c r="A249" s="38" t="s">
        <v>427</v>
      </c>
      <c r="B249" s="37" t="s">
        <v>428</v>
      </c>
      <c r="C249" s="21" t="n">
        <f aca="false">D249+M249+Q249</f>
        <v>739025</v>
      </c>
      <c r="D249" s="21" t="n">
        <f aca="false">SUM(E249:I249)</f>
        <v>739025</v>
      </c>
      <c r="E249" s="21" t="n">
        <v>650110</v>
      </c>
      <c r="F249" s="21" t="n">
        <v>88915</v>
      </c>
      <c r="G249" s="21" t="n">
        <v>0</v>
      </c>
      <c r="H249" s="21" t="n">
        <v>0</v>
      </c>
      <c r="I249" s="21" t="n">
        <v>0</v>
      </c>
      <c r="J249" s="21" t="n">
        <v>0</v>
      </c>
      <c r="K249" s="21" t="n">
        <v>0</v>
      </c>
      <c r="L249" s="21" t="n">
        <v>0</v>
      </c>
      <c r="M249" s="21" t="n">
        <v>0</v>
      </c>
      <c r="N249" s="21" t="n">
        <v>0</v>
      </c>
      <c r="O249" s="21" t="n">
        <v>0</v>
      </c>
      <c r="P249" s="21" t="n">
        <v>0</v>
      </c>
      <c r="Q249" s="21" t="n">
        <v>0</v>
      </c>
      <c r="R249" s="21" t="n">
        <v>0</v>
      </c>
      <c r="S249" s="21" t="n">
        <v>0</v>
      </c>
      <c r="T249" s="21" t="n">
        <v>0</v>
      </c>
      <c r="U249" s="21" t="n">
        <v>0</v>
      </c>
      <c r="V249" s="21" t="n">
        <v>0</v>
      </c>
      <c r="W249" s="116"/>
      <c r="X249" s="116"/>
    </row>
    <row r="250" s="1" customFormat="true" ht="14.35" hidden="false" customHeight="false" outlineLevel="0" collapsed="false">
      <c r="A250" s="38" t="s">
        <v>429</v>
      </c>
      <c r="B250" s="37" t="s">
        <v>430</v>
      </c>
      <c r="C250" s="21" t="n">
        <f aca="false">C251</f>
        <v>556114</v>
      </c>
      <c r="D250" s="21" t="n">
        <f aca="false">D251</f>
        <v>556114</v>
      </c>
      <c r="E250" s="21" t="n">
        <f aca="false">E251</f>
        <v>448614</v>
      </c>
      <c r="F250" s="21" t="n">
        <f aca="false">F251</f>
        <v>107500</v>
      </c>
      <c r="G250" s="21" t="n">
        <f aca="false">G251</f>
        <v>0</v>
      </c>
      <c r="H250" s="21" t="n">
        <f aca="false">H251</f>
        <v>0</v>
      </c>
      <c r="I250" s="21" t="n">
        <f aca="false">I251</f>
        <v>0</v>
      </c>
      <c r="J250" s="21" t="n">
        <f aca="false">J251</f>
        <v>0</v>
      </c>
      <c r="K250" s="21" t="n">
        <f aca="false">K251</f>
        <v>0</v>
      </c>
      <c r="L250" s="21" t="n">
        <f aca="false">L251</f>
        <v>0</v>
      </c>
      <c r="M250" s="21" t="n">
        <f aca="false">M251</f>
        <v>0</v>
      </c>
      <c r="N250" s="21" t="n">
        <f aca="false">N251</f>
        <v>0</v>
      </c>
      <c r="O250" s="21" t="n">
        <f aca="false">O251</f>
        <v>0</v>
      </c>
      <c r="P250" s="21" t="n">
        <f aca="false">P251</f>
        <v>0</v>
      </c>
      <c r="Q250" s="21" t="n">
        <f aca="false">Q251</f>
        <v>0</v>
      </c>
      <c r="R250" s="21" t="n">
        <f aca="false">R251</f>
        <v>0</v>
      </c>
      <c r="S250" s="21" t="n">
        <f aca="false">S251</f>
        <v>0</v>
      </c>
      <c r="T250" s="21" t="n">
        <f aca="false">T251</f>
        <v>0</v>
      </c>
      <c r="U250" s="21" t="n">
        <f aca="false">U251</f>
        <v>0</v>
      </c>
      <c r="V250" s="21" t="n">
        <f aca="false">V251</f>
        <v>0</v>
      </c>
      <c r="W250" s="116"/>
      <c r="X250" s="116"/>
    </row>
    <row r="251" s="1" customFormat="true" ht="15" hidden="false" customHeight="true" outlineLevel="0" collapsed="false">
      <c r="A251" s="38" t="s">
        <v>431</v>
      </c>
      <c r="B251" s="37" t="s">
        <v>1395</v>
      </c>
      <c r="C251" s="21" t="n">
        <f aca="false">D251+M251+Q251</f>
        <v>556114</v>
      </c>
      <c r="D251" s="21" t="n">
        <f aca="false">SUM(E251:I251)</f>
        <v>556114</v>
      </c>
      <c r="E251" s="21" t="n">
        <v>448614</v>
      </c>
      <c r="F251" s="21" t="n">
        <v>107500</v>
      </c>
      <c r="G251" s="21" t="n">
        <v>0</v>
      </c>
      <c r="H251" s="21" t="n">
        <v>0</v>
      </c>
      <c r="I251" s="21" t="n">
        <v>0</v>
      </c>
      <c r="J251" s="21" t="n">
        <v>0</v>
      </c>
      <c r="K251" s="21" t="n">
        <v>0</v>
      </c>
      <c r="L251" s="21" t="n">
        <v>0</v>
      </c>
      <c r="M251" s="21" t="n">
        <v>0</v>
      </c>
      <c r="N251" s="21" t="n">
        <v>0</v>
      </c>
      <c r="O251" s="21" t="n">
        <v>0</v>
      </c>
      <c r="P251" s="21" t="n">
        <v>0</v>
      </c>
      <c r="Q251" s="21" t="n">
        <v>0</v>
      </c>
      <c r="R251" s="21" t="n">
        <v>0</v>
      </c>
      <c r="S251" s="21" t="n">
        <v>0</v>
      </c>
      <c r="T251" s="21" t="n">
        <v>0</v>
      </c>
      <c r="U251" s="21" t="n">
        <v>0</v>
      </c>
      <c r="V251" s="21" t="n">
        <v>0</v>
      </c>
      <c r="W251" s="116"/>
      <c r="X251" s="116"/>
    </row>
    <row r="252" s="60" customFormat="true" ht="14.35" hidden="false" customHeight="false" outlineLevel="0" collapsed="false">
      <c r="A252" s="17" t="n">
        <v>8</v>
      </c>
      <c r="B252" s="37" t="s">
        <v>153</v>
      </c>
      <c r="C252" s="21" t="n">
        <f aca="false">C253</f>
        <v>308517093.23</v>
      </c>
      <c r="D252" s="21" t="n">
        <f aca="false">D253</f>
        <v>158587204.59</v>
      </c>
      <c r="E252" s="21" t="n">
        <f aca="false">E253</f>
        <v>102417101.38</v>
      </c>
      <c r="F252" s="21" t="n">
        <f aca="false">F253</f>
        <v>12597751.6</v>
      </c>
      <c r="G252" s="21" t="n">
        <f aca="false">G253</f>
        <v>14215721.02</v>
      </c>
      <c r="H252" s="21" t="n">
        <f aca="false">H253</f>
        <v>8640402.59</v>
      </c>
      <c r="I252" s="21" t="n">
        <f aca="false">I253</f>
        <v>20716228</v>
      </c>
      <c r="J252" s="21" t="n">
        <f aca="false">J253</f>
        <v>0</v>
      </c>
      <c r="K252" s="21" t="n">
        <f aca="false">K253</f>
        <v>0</v>
      </c>
      <c r="L252" s="21" t="n">
        <f aca="false">L253</f>
        <v>42325.44</v>
      </c>
      <c r="M252" s="21" t="n">
        <f aca="false">M253</f>
        <v>85927615.99</v>
      </c>
      <c r="N252" s="21" t="n">
        <f aca="false">N253</f>
        <v>0</v>
      </c>
      <c r="O252" s="21" t="n">
        <f aca="false">O253</f>
        <v>0</v>
      </c>
      <c r="P252" s="21" t="n">
        <f aca="false">P253</f>
        <v>16786.515</v>
      </c>
      <c r="Q252" s="21" t="n">
        <f aca="false">Q253</f>
        <v>59290097.65</v>
      </c>
      <c r="R252" s="21" t="n">
        <f aca="false">R253</f>
        <v>0</v>
      </c>
      <c r="S252" s="21" t="n">
        <f aca="false">S253</f>
        <v>0</v>
      </c>
      <c r="T252" s="21" t="n">
        <f aca="false">T253</f>
        <v>0</v>
      </c>
      <c r="U252" s="21" t="n">
        <f aca="false">U253</f>
        <v>0</v>
      </c>
      <c r="V252" s="21" t="n">
        <f aca="false">V253</f>
        <v>4712175</v>
      </c>
      <c r="W252" s="116"/>
      <c r="X252" s="116"/>
    </row>
    <row r="253" s="60" customFormat="true" ht="14.35" hidden="false" customHeight="false" outlineLevel="0" collapsed="false">
      <c r="A253" s="38" t="s">
        <v>238</v>
      </c>
      <c r="B253" s="54" t="s">
        <v>153</v>
      </c>
      <c r="C253" s="49" t="n">
        <f aca="false">SUM(C254:C343)</f>
        <v>308517093.23</v>
      </c>
      <c r="D253" s="49" t="n">
        <f aca="false">SUM(D254:D343)</f>
        <v>158587204.59</v>
      </c>
      <c r="E253" s="49" t="n">
        <f aca="false">SUM(E254:E343)</f>
        <v>102417101.38</v>
      </c>
      <c r="F253" s="49" t="n">
        <f aca="false">SUM(F254:F343)</f>
        <v>12597751.6</v>
      </c>
      <c r="G253" s="49" t="n">
        <f aca="false">SUM(G254:G343)</f>
        <v>14215721.02</v>
      </c>
      <c r="H253" s="49" t="n">
        <f aca="false">SUM(H254:H343)</f>
        <v>8640402.59</v>
      </c>
      <c r="I253" s="49" t="n">
        <f aca="false">SUM(I254:I343)</f>
        <v>20716228</v>
      </c>
      <c r="J253" s="49" t="n">
        <f aca="false">SUM(J254:J343)</f>
        <v>0</v>
      </c>
      <c r="K253" s="49" t="n">
        <f aca="false">SUM(K254:K343)</f>
        <v>0</v>
      </c>
      <c r="L253" s="49" t="n">
        <f aca="false">SUM(L254:L343)</f>
        <v>42325.44</v>
      </c>
      <c r="M253" s="49" t="n">
        <f aca="false">SUM(M254:M343)</f>
        <v>85927615.99</v>
      </c>
      <c r="N253" s="49" t="n">
        <f aca="false">SUM(N254:N343)</f>
        <v>0</v>
      </c>
      <c r="O253" s="49" t="n">
        <f aca="false">SUM(O254:O343)</f>
        <v>0</v>
      </c>
      <c r="P253" s="49" t="n">
        <f aca="false">SUM(P254:P343)</f>
        <v>16786.515</v>
      </c>
      <c r="Q253" s="49" t="n">
        <f aca="false">SUM(Q254:Q343)</f>
        <v>59290097.65</v>
      </c>
      <c r="R253" s="49" t="n">
        <f aca="false">SUM(R254:R343)</f>
        <v>0</v>
      </c>
      <c r="S253" s="49" t="n">
        <f aca="false">SUM(S254:S343)</f>
        <v>0</v>
      </c>
      <c r="T253" s="49" t="n">
        <f aca="false">SUM(T254:T343)</f>
        <v>0</v>
      </c>
      <c r="U253" s="49" t="n">
        <f aca="false">SUM(U254:U343)</f>
        <v>0</v>
      </c>
      <c r="V253" s="49" t="n">
        <f aca="false">SUM(V254:V343)</f>
        <v>4712175</v>
      </c>
      <c r="W253" s="116"/>
      <c r="X253" s="116"/>
    </row>
    <row r="254" s="60" customFormat="true" ht="14.35" hidden="false" customHeight="false" outlineLevel="0" collapsed="false">
      <c r="A254" s="38" t="s">
        <v>240</v>
      </c>
      <c r="B254" s="37" t="s">
        <v>433</v>
      </c>
      <c r="C254" s="21" t="n">
        <f aca="false">D254+M254+Q254+V254</f>
        <v>3070516</v>
      </c>
      <c r="D254" s="21" t="n">
        <f aca="false">SUM(E254:I254)</f>
        <v>0</v>
      </c>
      <c r="E254" s="21" t="n">
        <v>0</v>
      </c>
      <c r="F254" s="21" t="n">
        <v>0</v>
      </c>
      <c r="G254" s="21" t="n">
        <v>0</v>
      </c>
      <c r="H254" s="21" t="n">
        <v>0</v>
      </c>
      <c r="I254" s="21" t="n">
        <v>0</v>
      </c>
      <c r="J254" s="117" t="n">
        <v>0</v>
      </c>
      <c r="K254" s="117" t="n">
        <v>0</v>
      </c>
      <c r="L254" s="123" t="n">
        <v>1578</v>
      </c>
      <c r="M254" s="123" t="n">
        <v>3070516</v>
      </c>
      <c r="N254" s="117" t="n">
        <v>0</v>
      </c>
      <c r="O254" s="117" t="n">
        <v>0</v>
      </c>
      <c r="P254" s="21" t="n">
        <v>0</v>
      </c>
      <c r="Q254" s="21" t="n">
        <v>0</v>
      </c>
      <c r="R254" s="21" t="n">
        <v>0</v>
      </c>
      <c r="S254" s="21" t="n">
        <v>0</v>
      </c>
      <c r="T254" s="21" t="n">
        <v>0</v>
      </c>
      <c r="U254" s="21" t="n">
        <v>0</v>
      </c>
      <c r="V254" s="21" t="n">
        <v>0</v>
      </c>
      <c r="W254" s="116"/>
      <c r="X254" s="116"/>
    </row>
    <row r="255" s="60" customFormat="true" ht="14.35" hidden="false" customHeight="false" outlineLevel="0" collapsed="false">
      <c r="A255" s="38" t="s">
        <v>434</v>
      </c>
      <c r="B255" s="37" t="s">
        <v>435</v>
      </c>
      <c r="C255" s="21" t="n">
        <f aca="false">D255+M255+Q255+V255</f>
        <v>2287160</v>
      </c>
      <c r="D255" s="21" t="n">
        <f aca="false">SUM(E255:I255)</f>
        <v>2287160</v>
      </c>
      <c r="E255" s="123" t="n">
        <v>1414844</v>
      </c>
      <c r="F255" s="123" t="n">
        <v>317331</v>
      </c>
      <c r="G255" s="123" t="n">
        <v>436314</v>
      </c>
      <c r="H255" s="124" t="n">
        <v>118671</v>
      </c>
      <c r="I255" s="21" t="n">
        <v>0</v>
      </c>
      <c r="J255" s="117" t="n">
        <v>0</v>
      </c>
      <c r="K255" s="117" t="n">
        <v>0</v>
      </c>
      <c r="L255" s="21" t="n">
        <v>0</v>
      </c>
      <c r="M255" s="21" t="n">
        <v>0</v>
      </c>
      <c r="N255" s="117" t="n">
        <v>0</v>
      </c>
      <c r="O255" s="117" t="n">
        <v>0</v>
      </c>
      <c r="P255" s="21" t="n">
        <v>0</v>
      </c>
      <c r="Q255" s="21" t="n">
        <v>0</v>
      </c>
      <c r="R255" s="21" t="n">
        <v>0</v>
      </c>
      <c r="S255" s="21" t="n">
        <v>0</v>
      </c>
      <c r="T255" s="21" t="n">
        <v>0</v>
      </c>
      <c r="U255" s="21" t="n">
        <v>0</v>
      </c>
      <c r="V255" s="21" t="n">
        <v>0</v>
      </c>
      <c r="W255" s="116"/>
      <c r="X255" s="116"/>
    </row>
    <row r="256" s="60" customFormat="true" ht="14.35" hidden="false" customHeight="false" outlineLevel="0" collapsed="false">
      <c r="A256" s="38" t="s">
        <v>436</v>
      </c>
      <c r="B256" s="64" t="s">
        <v>437</v>
      </c>
      <c r="C256" s="125" t="n">
        <f aca="false">D256+M256+Q256+V256</f>
        <v>6326486</v>
      </c>
      <c r="D256" s="125" t="n">
        <f aca="false">SUM(E256:I256)</f>
        <v>0</v>
      </c>
      <c r="E256" s="125" t="n">
        <v>0</v>
      </c>
      <c r="F256" s="125" t="n">
        <v>0</v>
      </c>
      <c r="G256" s="125" t="n">
        <v>0</v>
      </c>
      <c r="H256" s="125" t="n">
        <v>0</v>
      </c>
      <c r="I256" s="125" t="n">
        <v>0</v>
      </c>
      <c r="J256" s="126" t="n">
        <v>0</v>
      </c>
      <c r="K256" s="126" t="n">
        <v>0</v>
      </c>
      <c r="L256" s="125" t="n">
        <v>0</v>
      </c>
      <c r="M256" s="125" t="n">
        <v>0</v>
      </c>
      <c r="N256" s="126" t="n">
        <v>0</v>
      </c>
      <c r="O256" s="126" t="n">
        <v>0</v>
      </c>
      <c r="P256" s="123" t="n">
        <v>1143</v>
      </c>
      <c r="Q256" s="123" t="n">
        <v>6326486</v>
      </c>
      <c r="R256" s="125" t="n">
        <v>0</v>
      </c>
      <c r="S256" s="125" t="n">
        <v>0</v>
      </c>
      <c r="T256" s="125" t="n">
        <v>0</v>
      </c>
      <c r="U256" s="125" t="n">
        <v>0</v>
      </c>
      <c r="V256" s="125" t="n">
        <v>0</v>
      </c>
      <c r="W256" s="116"/>
      <c r="X256" s="116"/>
    </row>
    <row r="257" s="60" customFormat="true" ht="14.35" hidden="false" customHeight="false" outlineLevel="0" collapsed="false">
      <c r="A257" s="38" t="s">
        <v>438</v>
      </c>
      <c r="B257" s="64" t="s">
        <v>439</v>
      </c>
      <c r="C257" s="125" t="n">
        <f aca="false">D257+M257+Q257+V257</f>
        <v>7132810</v>
      </c>
      <c r="D257" s="125" t="n">
        <f aca="false">SUM(E257:I257)</f>
        <v>677000</v>
      </c>
      <c r="E257" s="125" t="n">
        <v>0</v>
      </c>
      <c r="F257" s="125" t="n">
        <v>0</v>
      </c>
      <c r="G257" s="125" t="n">
        <v>0</v>
      </c>
      <c r="H257" s="125" t="n">
        <v>0</v>
      </c>
      <c r="I257" s="123" t="n">
        <v>677000</v>
      </c>
      <c r="J257" s="126" t="n">
        <v>0</v>
      </c>
      <c r="K257" s="126" t="n">
        <v>0</v>
      </c>
      <c r="L257" s="123" t="n">
        <v>750</v>
      </c>
      <c r="M257" s="123" t="n">
        <v>1521897</v>
      </c>
      <c r="N257" s="126" t="n">
        <v>0</v>
      </c>
      <c r="O257" s="126" t="n">
        <v>0</v>
      </c>
      <c r="P257" s="123" t="n">
        <v>1516</v>
      </c>
      <c r="Q257" s="123" t="n">
        <v>4810833</v>
      </c>
      <c r="R257" s="125" t="n">
        <v>0</v>
      </c>
      <c r="S257" s="125" t="n">
        <v>0</v>
      </c>
      <c r="T257" s="125" t="n">
        <v>0</v>
      </c>
      <c r="U257" s="125" t="n">
        <v>0</v>
      </c>
      <c r="V257" s="125" t="n">
        <v>123080</v>
      </c>
      <c r="W257" s="116"/>
      <c r="X257" s="116"/>
    </row>
    <row r="258" s="60" customFormat="true" ht="14.35" hidden="false" customHeight="false" outlineLevel="0" collapsed="false">
      <c r="A258" s="38" t="s">
        <v>440</v>
      </c>
      <c r="B258" s="37" t="s">
        <v>441</v>
      </c>
      <c r="C258" s="21" t="n">
        <f aca="false">D258+M258+Q258+V258</f>
        <v>1534488</v>
      </c>
      <c r="D258" s="21" t="n">
        <f aca="false">SUM(E258:I258)</f>
        <v>0</v>
      </c>
      <c r="E258" s="21" t="n">
        <v>0</v>
      </c>
      <c r="F258" s="21" t="n">
        <v>0</v>
      </c>
      <c r="G258" s="21" t="n">
        <v>0</v>
      </c>
      <c r="H258" s="21" t="n">
        <v>0</v>
      </c>
      <c r="I258" s="21" t="n">
        <v>0</v>
      </c>
      <c r="J258" s="117" t="n">
        <v>0</v>
      </c>
      <c r="K258" s="117" t="n">
        <v>0</v>
      </c>
      <c r="L258" s="123" t="n">
        <v>745</v>
      </c>
      <c r="M258" s="123" t="n">
        <v>1534488</v>
      </c>
      <c r="N258" s="117" t="n">
        <v>0</v>
      </c>
      <c r="O258" s="117" t="n">
        <v>0</v>
      </c>
      <c r="P258" s="21" t="n">
        <v>0</v>
      </c>
      <c r="Q258" s="21" t="n">
        <v>0</v>
      </c>
      <c r="R258" s="21" t="n">
        <v>0</v>
      </c>
      <c r="S258" s="21" t="n">
        <v>0</v>
      </c>
      <c r="T258" s="21" t="n">
        <v>0</v>
      </c>
      <c r="U258" s="21" t="n">
        <v>0</v>
      </c>
      <c r="V258" s="21" t="n">
        <v>0</v>
      </c>
      <c r="W258" s="116"/>
      <c r="X258" s="116"/>
    </row>
    <row r="259" s="60" customFormat="true" ht="14.35" hidden="false" customHeight="false" outlineLevel="0" collapsed="false">
      <c r="A259" s="38" t="s">
        <v>442</v>
      </c>
      <c r="B259" s="37" t="s">
        <v>443</v>
      </c>
      <c r="C259" s="21" t="n">
        <f aca="false">D259+M259+Q259+V259</f>
        <v>1533304</v>
      </c>
      <c r="D259" s="21" t="n">
        <f aca="false">SUM(E259:I259)</f>
        <v>0</v>
      </c>
      <c r="E259" s="21" t="n">
        <v>0</v>
      </c>
      <c r="F259" s="21" t="n">
        <v>0</v>
      </c>
      <c r="G259" s="21" t="n">
        <v>0</v>
      </c>
      <c r="H259" s="21" t="n">
        <v>0</v>
      </c>
      <c r="I259" s="21" t="n">
        <v>0</v>
      </c>
      <c r="J259" s="117" t="n">
        <v>0</v>
      </c>
      <c r="K259" s="117" t="n">
        <v>0</v>
      </c>
      <c r="L259" s="123" t="n">
        <v>738</v>
      </c>
      <c r="M259" s="123" t="n">
        <v>1533304</v>
      </c>
      <c r="N259" s="117" t="n">
        <v>0</v>
      </c>
      <c r="O259" s="117" t="n">
        <v>0</v>
      </c>
      <c r="P259" s="21" t="n">
        <v>0</v>
      </c>
      <c r="Q259" s="21" t="n">
        <v>0</v>
      </c>
      <c r="R259" s="21" t="n">
        <v>0</v>
      </c>
      <c r="S259" s="21" t="n">
        <v>0</v>
      </c>
      <c r="T259" s="21" t="n">
        <v>0</v>
      </c>
      <c r="U259" s="21" t="n">
        <v>0</v>
      </c>
      <c r="V259" s="21" t="n">
        <v>0</v>
      </c>
      <c r="W259" s="116"/>
      <c r="X259" s="116"/>
    </row>
    <row r="260" s="60" customFormat="true" ht="14.35" hidden="false" customHeight="false" outlineLevel="0" collapsed="false">
      <c r="A260" s="38" t="s">
        <v>444</v>
      </c>
      <c r="B260" s="37" t="s">
        <v>445</v>
      </c>
      <c r="C260" s="21" t="n">
        <f aca="false">D260+M260+Q260+V260</f>
        <v>2194379.72</v>
      </c>
      <c r="D260" s="21" t="n">
        <f aca="false">SUM(E260:I260)</f>
        <v>334850</v>
      </c>
      <c r="E260" s="21" t="n">
        <v>0</v>
      </c>
      <c r="F260" s="123" t="n">
        <v>334850</v>
      </c>
      <c r="G260" s="21" t="n">
        <v>0</v>
      </c>
      <c r="H260" s="21" t="n">
        <v>0</v>
      </c>
      <c r="I260" s="21" t="n">
        <v>0</v>
      </c>
      <c r="J260" s="117" t="n">
        <v>0</v>
      </c>
      <c r="K260" s="117" t="n">
        <v>0</v>
      </c>
      <c r="L260" s="123" t="n">
        <v>770</v>
      </c>
      <c r="M260" s="123" t="n">
        <v>1777767</v>
      </c>
      <c r="N260" s="117" t="n">
        <v>0</v>
      </c>
      <c r="O260" s="117" t="n">
        <v>0</v>
      </c>
      <c r="P260" s="21" t="n">
        <v>0</v>
      </c>
      <c r="Q260" s="21" t="n">
        <v>0</v>
      </c>
      <c r="R260" s="21" t="n">
        <v>0</v>
      </c>
      <c r="S260" s="21" t="n">
        <v>0</v>
      </c>
      <c r="T260" s="21" t="n">
        <v>0</v>
      </c>
      <c r="U260" s="21" t="n">
        <v>0</v>
      </c>
      <c r="V260" s="21" t="n">
        <v>81762.72</v>
      </c>
      <c r="W260" s="116"/>
      <c r="X260" s="116"/>
    </row>
    <row r="261" s="60" customFormat="true" ht="14.35" hidden="false" customHeight="false" outlineLevel="0" collapsed="false">
      <c r="A261" s="38" t="s">
        <v>446</v>
      </c>
      <c r="B261" s="64" t="s">
        <v>447</v>
      </c>
      <c r="C261" s="125" t="n">
        <f aca="false">D261+M261+Q261+V261</f>
        <v>9685944</v>
      </c>
      <c r="D261" s="125" t="n">
        <f aca="false">SUM(E261:I261)</f>
        <v>2984279</v>
      </c>
      <c r="E261" s="123" t="n">
        <v>1613866</v>
      </c>
      <c r="F261" s="123" t="n">
        <v>406373</v>
      </c>
      <c r="G261" s="125" t="n">
        <v>0</v>
      </c>
      <c r="H261" s="123" t="n">
        <v>277210</v>
      </c>
      <c r="I261" s="123" t="n">
        <v>686830</v>
      </c>
      <c r="J261" s="126" t="n">
        <v>0</v>
      </c>
      <c r="K261" s="126" t="n">
        <v>0</v>
      </c>
      <c r="L261" s="123" t="n">
        <v>702</v>
      </c>
      <c r="M261" s="123" t="n">
        <v>1696418</v>
      </c>
      <c r="N261" s="126" t="n">
        <v>0</v>
      </c>
      <c r="O261" s="126" t="n">
        <v>0</v>
      </c>
      <c r="P261" s="123" t="n">
        <v>1608</v>
      </c>
      <c r="Q261" s="123" t="n">
        <v>4882131</v>
      </c>
      <c r="R261" s="125" t="n">
        <v>0</v>
      </c>
      <c r="S261" s="125" t="n">
        <v>0</v>
      </c>
      <c r="T261" s="125" t="n">
        <v>0</v>
      </c>
      <c r="U261" s="125" t="n">
        <v>0</v>
      </c>
      <c r="V261" s="125" t="n">
        <v>123116</v>
      </c>
      <c r="W261" s="116"/>
      <c r="X261" s="116"/>
    </row>
    <row r="262" s="60" customFormat="true" ht="14.35" hidden="false" customHeight="false" outlineLevel="0" collapsed="false">
      <c r="A262" s="38" t="s">
        <v>448</v>
      </c>
      <c r="B262" s="64" t="s">
        <v>449</v>
      </c>
      <c r="C262" s="125" t="n">
        <f aca="false">D262+M262+Q262+V262</f>
        <v>1127680</v>
      </c>
      <c r="D262" s="125" t="n">
        <f aca="false">SUM(E262:I262)</f>
        <v>1127680</v>
      </c>
      <c r="E262" s="123" t="n">
        <v>1127680</v>
      </c>
      <c r="F262" s="125" t="n">
        <v>0</v>
      </c>
      <c r="G262" s="125" t="n">
        <v>0</v>
      </c>
      <c r="H262" s="125" t="n">
        <v>0</v>
      </c>
      <c r="I262" s="125" t="n">
        <v>0</v>
      </c>
      <c r="J262" s="126" t="n">
        <v>0</v>
      </c>
      <c r="K262" s="126" t="n">
        <v>0</v>
      </c>
      <c r="L262" s="125" t="n">
        <v>0</v>
      </c>
      <c r="M262" s="125" t="n">
        <v>0</v>
      </c>
      <c r="N262" s="126" t="n">
        <v>0</v>
      </c>
      <c r="O262" s="126" t="n">
        <v>0</v>
      </c>
      <c r="P262" s="125" t="n">
        <v>0</v>
      </c>
      <c r="Q262" s="125" t="n">
        <v>0</v>
      </c>
      <c r="R262" s="125" t="n">
        <v>0</v>
      </c>
      <c r="S262" s="125" t="n">
        <v>0</v>
      </c>
      <c r="T262" s="125" t="n">
        <v>0</v>
      </c>
      <c r="U262" s="125" t="n">
        <v>0</v>
      </c>
      <c r="V262" s="125" t="n">
        <v>0</v>
      </c>
      <c r="W262" s="116"/>
      <c r="X262" s="116"/>
    </row>
    <row r="263" s="60" customFormat="true" ht="14.35" hidden="false" customHeight="false" outlineLevel="0" collapsed="false">
      <c r="A263" s="38" t="s">
        <v>450</v>
      </c>
      <c r="B263" s="64" t="s">
        <v>160</v>
      </c>
      <c r="C263" s="125" t="n">
        <f aca="false">D263+M263+Q263+V263</f>
        <v>1568270</v>
      </c>
      <c r="D263" s="125" t="n">
        <f aca="false">SUM(E263:I263)</f>
        <v>0</v>
      </c>
      <c r="E263" s="125" t="n">
        <v>0</v>
      </c>
      <c r="F263" s="125" t="n">
        <v>0</v>
      </c>
      <c r="G263" s="125" t="n">
        <v>0</v>
      </c>
      <c r="H263" s="125" t="n">
        <v>0</v>
      </c>
      <c r="I263" s="125" t="n">
        <v>0</v>
      </c>
      <c r="J263" s="126" t="n">
        <v>0</v>
      </c>
      <c r="K263" s="126" t="n">
        <v>0</v>
      </c>
      <c r="L263" s="123" t="n">
        <v>744</v>
      </c>
      <c r="M263" s="123" t="n">
        <v>1568270</v>
      </c>
      <c r="N263" s="126" t="n">
        <v>0</v>
      </c>
      <c r="O263" s="126" t="n">
        <v>0</v>
      </c>
      <c r="P263" s="125" t="n">
        <v>0</v>
      </c>
      <c r="Q263" s="125" t="n">
        <v>0</v>
      </c>
      <c r="R263" s="125" t="n">
        <v>0</v>
      </c>
      <c r="S263" s="125" t="n">
        <v>0</v>
      </c>
      <c r="T263" s="125" t="n">
        <v>0</v>
      </c>
      <c r="U263" s="125" t="n">
        <v>0</v>
      </c>
      <c r="V263" s="125" t="n">
        <v>0</v>
      </c>
      <c r="W263" s="116"/>
      <c r="X263" s="116"/>
    </row>
    <row r="264" s="60" customFormat="true" ht="14.35" hidden="false" customHeight="false" outlineLevel="0" collapsed="false">
      <c r="A264" s="38" t="s">
        <v>451</v>
      </c>
      <c r="B264" s="64" t="s">
        <v>452</v>
      </c>
      <c r="C264" s="125" t="n">
        <f aca="false">D264+M264+Q264+V264</f>
        <v>710368</v>
      </c>
      <c r="D264" s="125" t="n">
        <f aca="false">SUM(E264:I264)</f>
        <v>710368</v>
      </c>
      <c r="E264" s="123" t="n">
        <v>584663</v>
      </c>
      <c r="F264" s="123" t="n">
        <v>125705</v>
      </c>
      <c r="G264" s="125" t="n">
        <v>0</v>
      </c>
      <c r="H264" s="125" t="n">
        <v>0</v>
      </c>
      <c r="I264" s="125" t="n">
        <v>0</v>
      </c>
      <c r="J264" s="126" t="n">
        <v>0</v>
      </c>
      <c r="K264" s="126" t="n">
        <v>0</v>
      </c>
      <c r="L264" s="125" t="n">
        <v>0</v>
      </c>
      <c r="M264" s="125" t="n">
        <v>0</v>
      </c>
      <c r="N264" s="126" t="n">
        <v>0</v>
      </c>
      <c r="O264" s="126" t="n">
        <v>0</v>
      </c>
      <c r="P264" s="125" t="n">
        <v>0</v>
      </c>
      <c r="Q264" s="125" t="n">
        <v>0</v>
      </c>
      <c r="R264" s="125" t="n">
        <v>0</v>
      </c>
      <c r="S264" s="125" t="n">
        <v>0</v>
      </c>
      <c r="T264" s="125" t="n">
        <v>0</v>
      </c>
      <c r="U264" s="125" t="n">
        <v>0</v>
      </c>
      <c r="V264" s="125" t="n">
        <v>0</v>
      </c>
      <c r="W264" s="116"/>
      <c r="X264" s="116"/>
    </row>
    <row r="265" s="60" customFormat="true" ht="14.35" hidden="false" customHeight="false" outlineLevel="0" collapsed="false">
      <c r="A265" s="38" t="s">
        <v>453</v>
      </c>
      <c r="B265" s="64" t="s">
        <v>454</v>
      </c>
      <c r="C265" s="125" t="n">
        <f aca="false">D265+M265+Q265+V265</f>
        <v>615444.62</v>
      </c>
      <c r="D265" s="125" t="n">
        <f aca="false">SUM(E265:I265)</f>
        <v>449307</v>
      </c>
      <c r="E265" s="125" t="n">
        <v>0</v>
      </c>
      <c r="F265" s="123" t="n">
        <v>210728</v>
      </c>
      <c r="G265" s="125" t="n">
        <v>0</v>
      </c>
      <c r="H265" s="123" t="n">
        <v>238579</v>
      </c>
      <c r="I265" s="125" t="n">
        <v>0</v>
      </c>
      <c r="J265" s="126" t="n">
        <v>0</v>
      </c>
      <c r="K265" s="126" t="n">
        <v>0</v>
      </c>
      <c r="L265" s="125" t="n">
        <v>0</v>
      </c>
      <c r="M265" s="125" t="n">
        <v>0</v>
      </c>
      <c r="N265" s="126" t="n">
        <v>0</v>
      </c>
      <c r="O265" s="126" t="n">
        <v>0</v>
      </c>
      <c r="P265" s="125" t="n">
        <v>0</v>
      </c>
      <c r="Q265" s="125" t="n">
        <v>0</v>
      </c>
      <c r="R265" s="125" t="n">
        <v>0</v>
      </c>
      <c r="S265" s="125" t="n">
        <v>0</v>
      </c>
      <c r="T265" s="125" t="n">
        <v>0</v>
      </c>
      <c r="U265" s="125" t="n">
        <v>0</v>
      </c>
      <c r="V265" s="125" t="n">
        <v>166137.62</v>
      </c>
      <c r="W265" s="116"/>
      <c r="X265" s="116"/>
    </row>
    <row r="266" s="60" customFormat="true" ht="14.35" hidden="false" customHeight="false" outlineLevel="0" collapsed="false">
      <c r="A266" s="38" t="s">
        <v>455</v>
      </c>
      <c r="B266" s="64" t="s">
        <v>456</v>
      </c>
      <c r="C266" s="125" t="n">
        <f aca="false">D266+M266+Q266+V266</f>
        <v>265074.72</v>
      </c>
      <c r="D266" s="125" t="n">
        <f aca="false">SUM(E266:I266)</f>
        <v>182040</v>
      </c>
      <c r="E266" s="125" t="n">
        <v>0</v>
      </c>
      <c r="F266" s="123" t="n">
        <v>182040</v>
      </c>
      <c r="G266" s="125" t="n">
        <v>0</v>
      </c>
      <c r="H266" s="125" t="n">
        <v>0</v>
      </c>
      <c r="I266" s="125" t="n">
        <v>0</v>
      </c>
      <c r="J266" s="126" t="n">
        <v>0</v>
      </c>
      <c r="K266" s="126" t="n">
        <v>0</v>
      </c>
      <c r="L266" s="125" t="n">
        <v>0</v>
      </c>
      <c r="M266" s="125" t="n">
        <v>0</v>
      </c>
      <c r="N266" s="126" t="n">
        <v>0</v>
      </c>
      <c r="O266" s="126" t="n">
        <v>0</v>
      </c>
      <c r="P266" s="125" t="n">
        <v>0</v>
      </c>
      <c r="Q266" s="125" t="n">
        <v>0</v>
      </c>
      <c r="R266" s="125" t="n">
        <v>0</v>
      </c>
      <c r="S266" s="125" t="n">
        <v>0</v>
      </c>
      <c r="T266" s="125" t="n">
        <v>0</v>
      </c>
      <c r="U266" s="125" t="n">
        <v>0</v>
      </c>
      <c r="V266" s="125" t="n">
        <v>83034.72</v>
      </c>
      <c r="W266" s="116"/>
      <c r="X266" s="116"/>
    </row>
    <row r="267" s="60" customFormat="true" ht="14.35" hidden="false" customHeight="false" outlineLevel="0" collapsed="false">
      <c r="A267" s="38" t="s">
        <v>457</v>
      </c>
      <c r="B267" s="64" t="s">
        <v>458</v>
      </c>
      <c r="C267" s="125" t="n">
        <f aca="false">D267+M267+Q267+V267</f>
        <v>121975</v>
      </c>
      <c r="D267" s="125" t="n">
        <f aca="false">SUM(E267:I267)</f>
        <v>121975</v>
      </c>
      <c r="E267" s="125" t="n">
        <v>0</v>
      </c>
      <c r="F267" s="125" t="n">
        <v>0</v>
      </c>
      <c r="G267" s="125" t="n">
        <v>0</v>
      </c>
      <c r="H267" s="123" t="n">
        <v>121975</v>
      </c>
      <c r="I267" s="125" t="n">
        <v>0</v>
      </c>
      <c r="J267" s="126" t="n">
        <v>0</v>
      </c>
      <c r="K267" s="126" t="n">
        <v>0</v>
      </c>
      <c r="L267" s="125" t="n">
        <v>0</v>
      </c>
      <c r="M267" s="125" t="n">
        <v>0</v>
      </c>
      <c r="N267" s="126" t="n">
        <v>0</v>
      </c>
      <c r="O267" s="126" t="n">
        <v>0</v>
      </c>
      <c r="P267" s="125" t="n">
        <v>0</v>
      </c>
      <c r="Q267" s="125" t="n">
        <v>0</v>
      </c>
      <c r="R267" s="125" t="n">
        <v>0</v>
      </c>
      <c r="S267" s="125" t="n">
        <v>0</v>
      </c>
      <c r="T267" s="125" t="n">
        <v>0</v>
      </c>
      <c r="U267" s="125" t="n">
        <v>0</v>
      </c>
      <c r="V267" s="125" t="n">
        <v>0</v>
      </c>
      <c r="W267" s="116"/>
      <c r="X267" s="116"/>
    </row>
    <row r="268" s="60" customFormat="true" ht="14.35" hidden="false" customHeight="false" outlineLevel="0" collapsed="false">
      <c r="A268" s="38" t="s">
        <v>459</v>
      </c>
      <c r="B268" s="64" t="s">
        <v>460</v>
      </c>
      <c r="C268" s="125" t="n">
        <f aca="false">D268+M268+Q268+V268</f>
        <v>284933.3</v>
      </c>
      <c r="D268" s="125" t="n">
        <f aca="false">SUM(E268:I268)</f>
        <v>201284</v>
      </c>
      <c r="E268" s="125" t="n">
        <v>0</v>
      </c>
      <c r="F268" s="123" t="n">
        <v>201284</v>
      </c>
      <c r="G268" s="125" t="n">
        <v>0</v>
      </c>
      <c r="H268" s="125" t="n">
        <v>0</v>
      </c>
      <c r="I268" s="125" t="n">
        <v>0</v>
      </c>
      <c r="J268" s="126" t="n">
        <v>0</v>
      </c>
      <c r="K268" s="126" t="n">
        <v>0</v>
      </c>
      <c r="L268" s="125" t="n">
        <v>0</v>
      </c>
      <c r="M268" s="125" t="n">
        <v>0</v>
      </c>
      <c r="N268" s="126" t="n">
        <v>0</v>
      </c>
      <c r="O268" s="126" t="n">
        <v>0</v>
      </c>
      <c r="P268" s="125" t="n">
        <v>0</v>
      </c>
      <c r="Q268" s="125" t="n">
        <v>0</v>
      </c>
      <c r="R268" s="125" t="n">
        <v>0</v>
      </c>
      <c r="S268" s="125" t="n">
        <v>0</v>
      </c>
      <c r="T268" s="125" t="n">
        <v>0</v>
      </c>
      <c r="U268" s="125" t="n">
        <v>0</v>
      </c>
      <c r="V268" s="125" t="n">
        <v>83649.3</v>
      </c>
      <c r="W268" s="116"/>
      <c r="X268" s="116"/>
    </row>
    <row r="269" s="60" customFormat="true" ht="14.35" hidden="false" customHeight="false" outlineLevel="0" collapsed="false">
      <c r="A269" s="38" t="s">
        <v>461</v>
      </c>
      <c r="B269" s="64" t="s">
        <v>462</v>
      </c>
      <c r="C269" s="125" t="n">
        <f aca="false">D269+M269+Q269+V269</f>
        <v>1611022</v>
      </c>
      <c r="D269" s="125" t="n">
        <f aca="false">SUM(E269:I269)</f>
        <v>0</v>
      </c>
      <c r="E269" s="125" t="n">
        <v>0</v>
      </c>
      <c r="F269" s="125" t="n">
        <v>0</v>
      </c>
      <c r="G269" s="125" t="n">
        <v>0</v>
      </c>
      <c r="H269" s="125" t="n">
        <v>0</v>
      </c>
      <c r="I269" s="123" t="n">
        <v>0</v>
      </c>
      <c r="J269" s="126" t="n">
        <v>0</v>
      </c>
      <c r="K269" s="126" t="n">
        <v>0</v>
      </c>
      <c r="L269" s="123" t="n">
        <v>770</v>
      </c>
      <c r="M269" s="123" t="n">
        <v>1487882</v>
      </c>
      <c r="N269" s="126" t="n">
        <v>0</v>
      </c>
      <c r="O269" s="126" t="n">
        <v>0</v>
      </c>
      <c r="P269" s="125" t="n">
        <v>0</v>
      </c>
      <c r="Q269" s="125" t="n">
        <v>0</v>
      </c>
      <c r="R269" s="125" t="n">
        <v>0</v>
      </c>
      <c r="S269" s="125" t="n">
        <v>0</v>
      </c>
      <c r="T269" s="125" t="n">
        <v>0</v>
      </c>
      <c r="U269" s="125" t="n">
        <v>0</v>
      </c>
      <c r="V269" s="125" t="n">
        <v>123140</v>
      </c>
      <c r="W269" s="116"/>
      <c r="X269" s="116"/>
    </row>
    <row r="270" s="60" customFormat="true" ht="14.35" hidden="false" customHeight="false" outlineLevel="0" collapsed="false">
      <c r="A270" s="38" t="s">
        <v>463</v>
      </c>
      <c r="B270" s="64" t="s">
        <v>464</v>
      </c>
      <c r="C270" s="125" t="n">
        <f aca="false">D270+M270+Q270+V270</f>
        <v>1156800</v>
      </c>
      <c r="D270" s="125" t="n">
        <f aca="false">SUM(E270:I270)</f>
        <v>1156800</v>
      </c>
      <c r="E270" s="123" t="n">
        <v>1026811</v>
      </c>
      <c r="F270" s="123" t="n">
        <v>78156</v>
      </c>
      <c r="G270" s="123" t="n">
        <v>51833</v>
      </c>
      <c r="H270" s="125" t="n">
        <v>0</v>
      </c>
      <c r="I270" s="125" t="n">
        <v>0</v>
      </c>
      <c r="J270" s="126" t="n">
        <v>0</v>
      </c>
      <c r="K270" s="126" t="n">
        <v>0</v>
      </c>
      <c r="L270" s="125" t="n">
        <v>0</v>
      </c>
      <c r="M270" s="125" t="n">
        <v>0</v>
      </c>
      <c r="N270" s="126" t="n">
        <v>0</v>
      </c>
      <c r="O270" s="126" t="n">
        <v>0</v>
      </c>
      <c r="P270" s="125" t="n">
        <v>0</v>
      </c>
      <c r="Q270" s="125" t="n">
        <v>0</v>
      </c>
      <c r="R270" s="125" t="n">
        <v>0</v>
      </c>
      <c r="S270" s="125" t="n">
        <v>0</v>
      </c>
      <c r="T270" s="125" t="n">
        <v>0</v>
      </c>
      <c r="U270" s="125" t="n">
        <v>0</v>
      </c>
      <c r="V270" s="125" t="n">
        <v>0</v>
      </c>
      <c r="W270" s="116"/>
      <c r="X270" s="116"/>
    </row>
    <row r="271" s="60" customFormat="true" ht="14.35" hidden="false" customHeight="false" outlineLevel="0" collapsed="false">
      <c r="A271" s="38" t="s">
        <v>465</v>
      </c>
      <c r="B271" s="64" t="s">
        <v>466</v>
      </c>
      <c r="C271" s="125" t="n">
        <f aca="false">D271+M271+Q271+V271</f>
        <v>1290082</v>
      </c>
      <c r="D271" s="125" t="n">
        <f aca="false">SUM(E271:I271)</f>
        <v>1290082</v>
      </c>
      <c r="E271" s="123" t="n">
        <v>897147</v>
      </c>
      <c r="F271" s="123" t="n">
        <v>141380</v>
      </c>
      <c r="G271" s="123" t="n">
        <v>251555</v>
      </c>
      <c r="H271" s="125" t="n">
        <v>0</v>
      </c>
      <c r="I271" s="125" t="n">
        <v>0</v>
      </c>
      <c r="J271" s="126" t="n">
        <v>0</v>
      </c>
      <c r="K271" s="126" t="n">
        <v>0</v>
      </c>
      <c r="L271" s="125" t="n">
        <v>0</v>
      </c>
      <c r="M271" s="125" t="n">
        <v>0</v>
      </c>
      <c r="N271" s="126" t="n">
        <v>0</v>
      </c>
      <c r="O271" s="126" t="n">
        <v>0</v>
      </c>
      <c r="P271" s="125" t="n">
        <v>0</v>
      </c>
      <c r="Q271" s="125" t="n">
        <v>0</v>
      </c>
      <c r="R271" s="125" t="n">
        <v>0</v>
      </c>
      <c r="S271" s="125" t="n">
        <v>0</v>
      </c>
      <c r="T271" s="125" t="n">
        <v>0</v>
      </c>
      <c r="U271" s="125" t="n">
        <v>0</v>
      </c>
      <c r="V271" s="125" t="n">
        <v>0</v>
      </c>
      <c r="W271" s="116"/>
      <c r="X271" s="116"/>
    </row>
    <row r="272" s="60" customFormat="true" ht="14.35" hidden="false" customHeight="false" outlineLevel="0" collapsed="false">
      <c r="A272" s="38" t="s">
        <v>467</v>
      </c>
      <c r="B272" s="37" t="s">
        <v>468</v>
      </c>
      <c r="C272" s="21" t="n">
        <f aca="false">D272+M272+Q272+V272</f>
        <v>5740032</v>
      </c>
      <c r="D272" s="21" t="n">
        <f aca="false">SUM(E272:I272)</f>
        <v>2452929</v>
      </c>
      <c r="E272" s="21" t="n">
        <v>0</v>
      </c>
      <c r="F272" s="21" t="n">
        <v>0</v>
      </c>
      <c r="G272" s="21" t="n">
        <v>0</v>
      </c>
      <c r="H272" s="21" t="n">
        <v>0</v>
      </c>
      <c r="I272" s="123" t="n">
        <v>2452929</v>
      </c>
      <c r="J272" s="117" t="n">
        <v>0</v>
      </c>
      <c r="K272" s="117" t="n">
        <v>0</v>
      </c>
      <c r="L272" s="123" t="n">
        <v>1582</v>
      </c>
      <c r="M272" s="123" t="n">
        <v>3091058</v>
      </c>
      <c r="N272" s="117" t="n">
        <v>0</v>
      </c>
      <c r="O272" s="117" t="n">
        <v>0</v>
      </c>
      <c r="P272" s="21" t="n">
        <v>0</v>
      </c>
      <c r="Q272" s="21" t="n">
        <v>0</v>
      </c>
      <c r="R272" s="21" t="n">
        <v>0</v>
      </c>
      <c r="S272" s="21" t="n">
        <v>0</v>
      </c>
      <c r="T272" s="21" t="n">
        <v>0</v>
      </c>
      <c r="U272" s="21" t="n">
        <v>0</v>
      </c>
      <c r="V272" s="21" t="n">
        <v>196045</v>
      </c>
      <c r="W272" s="116"/>
      <c r="X272" s="116"/>
    </row>
    <row r="273" s="60" customFormat="true" ht="14.35" hidden="false" customHeight="false" outlineLevel="0" collapsed="false">
      <c r="A273" s="38" t="s">
        <v>469</v>
      </c>
      <c r="B273" s="37" t="s">
        <v>470</v>
      </c>
      <c r="C273" s="21" t="n">
        <f aca="false">D273+M273+Q273+V273</f>
        <v>4441838</v>
      </c>
      <c r="D273" s="21" t="n">
        <f aca="false">SUM(E273:I273)</f>
        <v>4441838</v>
      </c>
      <c r="E273" s="123" t="n">
        <v>2977037</v>
      </c>
      <c r="F273" s="21" t="n">
        <v>0</v>
      </c>
      <c r="G273" s="123" t="n">
        <v>942313</v>
      </c>
      <c r="H273" s="123" t="n">
        <v>522488</v>
      </c>
      <c r="I273" s="21" t="n">
        <v>0</v>
      </c>
      <c r="J273" s="117" t="n">
        <v>0</v>
      </c>
      <c r="K273" s="117" t="n">
        <v>0</v>
      </c>
      <c r="L273" s="21" t="n">
        <v>0</v>
      </c>
      <c r="M273" s="21" t="n">
        <v>0</v>
      </c>
      <c r="N273" s="117" t="n">
        <v>0</v>
      </c>
      <c r="O273" s="117" t="n">
        <v>0</v>
      </c>
      <c r="P273" s="21" t="n">
        <v>0</v>
      </c>
      <c r="Q273" s="21" t="n">
        <v>0</v>
      </c>
      <c r="R273" s="21" t="n">
        <v>0</v>
      </c>
      <c r="S273" s="21" t="n">
        <v>0</v>
      </c>
      <c r="T273" s="21" t="n">
        <v>0</v>
      </c>
      <c r="U273" s="21" t="n">
        <v>0</v>
      </c>
      <c r="V273" s="21" t="n">
        <v>0</v>
      </c>
      <c r="W273" s="116"/>
      <c r="X273" s="116"/>
    </row>
    <row r="274" s="60" customFormat="true" ht="14.35" hidden="false" customHeight="false" outlineLevel="0" collapsed="false">
      <c r="A274" s="38" t="s">
        <v>471</v>
      </c>
      <c r="B274" s="37" t="s">
        <v>472</v>
      </c>
      <c r="C274" s="21" t="n">
        <f aca="false">D274+M274+Q274+V274</f>
        <v>5847713</v>
      </c>
      <c r="D274" s="21" t="n">
        <f aca="false">SUM(E274:I274)</f>
        <v>3642153</v>
      </c>
      <c r="E274" s="123" t="n">
        <v>3241297</v>
      </c>
      <c r="F274" s="123" t="n">
        <v>400856</v>
      </c>
      <c r="G274" s="21" t="n">
        <v>0</v>
      </c>
      <c r="H274" s="21" t="n">
        <v>0</v>
      </c>
      <c r="I274" s="21" t="n">
        <v>0</v>
      </c>
      <c r="J274" s="117" t="n">
        <v>0</v>
      </c>
      <c r="K274" s="117" t="n">
        <v>0</v>
      </c>
      <c r="L274" s="123" t="n">
        <v>1209.7</v>
      </c>
      <c r="M274" s="123" t="n">
        <v>2205560</v>
      </c>
      <c r="N274" s="117" t="n">
        <v>0</v>
      </c>
      <c r="O274" s="117" t="n">
        <v>0</v>
      </c>
      <c r="P274" s="21" t="n">
        <v>0</v>
      </c>
      <c r="Q274" s="21" t="n">
        <v>0</v>
      </c>
      <c r="R274" s="21" t="n">
        <v>0</v>
      </c>
      <c r="S274" s="21" t="n">
        <v>0</v>
      </c>
      <c r="T274" s="21" t="n">
        <v>0</v>
      </c>
      <c r="U274" s="21" t="n">
        <v>0</v>
      </c>
      <c r="V274" s="21" t="n">
        <v>0</v>
      </c>
      <c r="W274" s="116"/>
      <c r="X274" s="116"/>
    </row>
    <row r="275" s="60" customFormat="true" ht="14.35" hidden="false" customHeight="false" outlineLevel="0" collapsed="false">
      <c r="A275" s="38" t="s">
        <v>473</v>
      </c>
      <c r="B275" s="64" t="s">
        <v>474</v>
      </c>
      <c r="C275" s="125" t="n">
        <f aca="false">D275+M275+Q275+V275</f>
        <v>2335313</v>
      </c>
      <c r="D275" s="125" t="n">
        <f aca="false">SUM(E275:I275)</f>
        <v>0</v>
      </c>
      <c r="E275" s="125" t="n">
        <v>0</v>
      </c>
      <c r="F275" s="125" t="n">
        <v>0</v>
      </c>
      <c r="G275" s="125" t="n">
        <v>0</v>
      </c>
      <c r="H275" s="125" t="n">
        <v>0</v>
      </c>
      <c r="I275" s="125" t="n">
        <v>0</v>
      </c>
      <c r="J275" s="126" t="n">
        <v>0</v>
      </c>
      <c r="K275" s="126" t="n">
        <v>0</v>
      </c>
      <c r="L275" s="123" t="n">
        <v>1211.6</v>
      </c>
      <c r="M275" s="123" t="n">
        <v>2335313</v>
      </c>
      <c r="N275" s="126" t="n">
        <v>0</v>
      </c>
      <c r="O275" s="126" t="n">
        <v>0</v>
      </c>
      <c r="P275" s="125" t="n">
        <v>0</v>
      </c>
      <c r="Q275" s="125" t="n">
        <v>0</v>
      </c>
      <c r="R275" s="125" t="n">
        <v>0</v>
      </c>
      <c r="S275" s="125" t="n">
        <v>0</v>
      </c>
      <c r="T275" s="125" t="n">
        <v>0</v>
      </c>
      <c r="U275" s="125" t="n">
        <v>0</v>
      </c>
      <c r="V275" s="125" t="n">
        <v>0</v>
      </c>
      <c r="W275" s="116"/>
      <c r="X275" s="116"/>
    </row>
    <row r="276" s="60" customFormat="true" ht="14.35" hidden="false" customHeight="false" outlineLevel="0" collapsed="false">
      <c r="A276" s="38" t="s">
        <v>475</v>
      </c>
      <c r="B276" s="64" t="s">
        <v>476</v>
      </c>
      <c r="C276" s="125" t="n">
        <f aca="false">D276+M276+Q276+V276</f>
        <v>8537328.65</v>
      </c>
      <c r="D276" s="125" t="n">
        <f aca="false">SUM(E276:I276)</f>
        <v>0</v>
      </c>
      <c r="E276" s="125" t="n">
        <v>0</v>
      </c>
      <c r="F276" s="125" t="n">
        <v>0</v>
      </c>
      <c r="G276" s="125" t="n">
        <v>0</v>
      </c>
      <c r="H276" s="125" t="n">
        <v>0</v>
      </c>
      <c r="I276" s="125" t="n">
        <v>0</v>
      </c>
      <c r="J276" s="126" t="n">
        <v>0</v>
      </c>
      <c r="K276" s="126" t="n">
        <v>0</v>
      </c>
      <c r="L276" s="125" t="n">
        <v>0</v>
      </c>
      <c r="M276" s="125" t="n">
        <v>0</v>
      </c>
      <c r="N276" s="126" t="n">
        <v>0</v>
      </c>
      <c r="O276" s="126" t="n">
        <v>0</v>
      </c>
      <c r="P276" s="125" t="n">
        <v>3951.12</v>
      </c>
      <c r="Q276" s="125" t="n">
        <v>8537328.65</v>
      </c>
      <c r="R276" s="125" t="n">
        <v>0</v>
      </c>
      <c r="S276" s="125" t="n">
        <v>0</v>
      </c>
      <c r="T276" s="125" t="n">
        <v>0</v>
      </c>
      <c r="U276" s="125" t="n">
        <v>0</v>
      </c>
      <c r="V276" s="125" t="n">
        <v>0</v>
      </c>
      <c r="W276" s="116"/>
      <c r="X276" s="116"/>
    </row>
    <row r="277" s="60" customFormat="true" ht="14.35" hidden="false" customHeight="false" outlineLevel="0" collapsed="false">
      <c r="A277" s="38" t="s">
        <v>478</v>
      </c>
      <c r="B277" s="37" t="s">
        <v>479</v>
      </c>
      <c r="C277" s="21" t="n">
        <f aca="false">D277+M277+Q277+V277</f>
        <v>7011596</v>
      </c>
      <c r="D277" s="21" t="n">
        <f aca="false">SUM(E277:I277)</f>
        <v>3676184</v>
      </c>
      <c r="E277" s="123" t="n">
        <v>3676184</v>
      </c>
      <c r="F277" s="21" t="n">
        <v>0</v>
      </c>
      <c r="G277" s="21" t="n">
        <v>0</v>
      </c>
      <c r="H277" s="21" t="n">
        <v>0</v>
      </c>
      <c r="I277" s="21" t="n">
        <v>0</v>
      </c>
      <c r="J277" s="117" t="n">
        <v>0</v>
      </c>
      <c r="K277" s="117" t="n">
        <v>0</v>
      </c>
      <c r="L277" s="123" t="n">
        <v>1186.7</v>
      </c>
      <c r="M277" s="123" t="n">
        <v>3335412</v>
      </c>
      <c r="N277" s="117" t="n">
        <v>0</v>
      </c>
      <c r="O277" s="117" t="n">
        <v>0</v>
      </c>
      <c r="P277" s="21" t="n">
        <v>0</v>
      </c>
      <c r="Q277" s="21" t="n">
        <v>0</v>
      </c>
      <c r="R277" s="21" t="n">
        <v>0</v>
      </c>
      <c r="S277" s="21" t="n">
        <v>0</v>
      </c>
      <c r="T277" s="21" t="n">
        <v>0</v>
      </c>
      <c r="U277" s="21" t="n">
        <v>0</v>
      </c>
      <c r="V277" s="21" t="n">
        <v>0</v>
      </c>
      <c r="W277" s="116"/>
      <c r="X277" s="116"/>
    </row>
    <row r="278" s="60" customFormat="true" ht="14.35" hidden="false" customHeight="false" outlineLevel="0" collapsed="false">
      <c r="A278" s="38" t="s">
        <v>480</v>
      </c>
      <c r="B278" s="37" t="s">
        <v>481</v>
      </c>
      <c r="C278" s="21" t="n">
        <f aca="false">D278+M278+Q278+V278</f>
        <v>4879090</v>
      </c>
      <c r="D278" s="21" t="n">
        <f aca="false">SUM(E278:I278)</f>
        <v>2788985</v>
      </c>
      <c r="E278" s="123" t="n">
        <v>2788985</v>
      </c>
      <c r="F278" s="21" t="n">
        <v>0</v>
      </c>
      <c r="G278" s="21" t="n">
        <v>0</v>
      </c>
      <c r="H278" s="21" t="n">
        <v>0</v>
      </c>
      <c r="I278" s="21" t="n">
        <v>0</v>
      </c>
      <c r="J278" s="117" t="n">
        <v>0</v>
      </c>
      <c r="K278" s="117" t="n">
        <v>0</v>
      </c>
      <c r="L278" s="123" t="n">
        <v>1190.6</v>
      </c>
      <c r="M278" s="123" t="n">
        <v>2090105</v>
      </c>
      <c r="N278" s="117" t="n">
        <v>0</v>
      </c>
      <c r="O278" s="117" t="n">
        <v>0</v>
      </c>
      <c r="P278" s="21" t="n">
        <v>0</v>
      </c>
      <c r="Q278" s="21" t="n">
        <v>0</v>
      </c>
      <c r="R278" s="21" t="n">
        <v>0</v>
      </c>
      <c r="S278" s="21" t="n">
        <v>0</v>
      </c>
      <c r="T278" s="21" t="n">
        <v>0</v>
      </c>
      <c r="U278" s="21" t="n">
        <v>0</v>
      </c>
      <c r="V278" s="21" t="n">
        <v>0</v>
      </c>
      <c r="W278" s="116"/>
      <c r="X278" s="116"/>
    </row>
    <row r="279" s="60" customFormat="true" ht="14.35" hidden="false" customHeight="false" outlineLevel="0" collapsed="false">
      <c r="A279" s="38" t="s">
        <v>482</v>
      </c>
      <c r="B279" s="37" t="s">
        <v>169</v>
      </c>
      <c r="C279" s="21" t="n">
        <f aca="false">D279+M279+Q279+V279</f>
        <v>2314402</v>
      </c>
      <c r="D279" s="21" t="n">
        <f aca="false">SUM(E279:I279)</f>
        <v>0</v>
      </c>
      <c r="E279" s="21" t="n">
        <v>0</v>
      </c>
      <c r="F279" s="21" t="n">
        <v>0</v>
      </c>
      <c r="G279" s="21" t="n">
        <v>0</v>
      </c>
      <c r="H279" s="21" t="n">
        <v>0</v>
      </c>
      <c r="I279" s="21" t="n">
        <v>0</v>
      </c>
      <c r="J279" s="117" t="n">
        <v>0</v>
      </c>
      <c r="K279" s="117" t="n">
        <v>0</v>
      </c>
      <c r="L279" s="123" t="n">
        <v>1218</v>
      </c>
      <c r="M279" s="123" t="n">
        <v>2314402</v>
      </c>
      <c r="N279" s="117" t="n">
        <v>0</v>
      </c>
      <c r="O279" s="117" t="n">
        <v>0</v>
      </c>
      <c r="P279" s="21" t="n">
        <v>0</v>
      </c>
      <c r="Q279" s="21" t="n">
        <v>0</v>
      </c>
      <c r="R279" s="21" t="n">
        <v>0</v>
      </c>
      <c r="S279" s="21" t="n">
        <v>0</v>
      </c>
      <c r="T279" s="21" t="n">
        <v>0</v>
      </c>
      <c r="U279" s="21" t="n">
        <v>0</v>
      </c>
      <c r="V279" s="21" t="n">
        <v>0</v>
      </c>
      <c r="W279" s="116"/>
      <c r="X279" s="116"/>
    </row>
    <row r="280" s="60" customFormat="true" ht="14.35" hidden="false" customHeight="false" outlineLevel="0" collapsed="false">
      <c r="A280" s="38" t="s">
        <v>483</v>
      </c>
      <c r="B280" s="64" t="s">
        <v>173</v>
      </c>
      <c r="C280" s="125" t="n">
        <f aca="false">D280+M280+Q280</f>
        <v>720000</v>
      </c>
      <c r="D280" s="125" t="n">
        <f aca="false">SUM(E280:I280)</f>
        <v>0</v>
      </c>
      <c r="E280" s="125" t="n">
        <v>0</v>
      </c>
      <c r="F280" s="125" t="n">
        <v>0</v>
      </c>
      <c r="G280" s="125" t="n">
        <v>0</v>
      </c>
      <c r="H280" s="125" t="n">
        <v>0</v>
      </c>
      <c r="I280" s="125" t="n">
        <v>0</v>
      </c>
      <c r="J280" s="126" t="n">
        <v>0</v>
      </c>
      <c r="K280" s="126" t="n">
        <v>0</v>
      </c>
      <c r="L280" s="123" t="n">
        <v>370</v>
      </c>
      <c r="M280" s="123" t="n">
        <v>720000</v>
      </c>
      <c r="N280" s="126" t="n">
        <v>0</v>
      </c>
      <c r="O280" s="126" t="n">
        <v>0</v>
      </c>
      <c r="P280" s="125" t="n">
        <v>0</v>
      </c>
      <c r="Q280" s="125" t="n">
        <v>0</v>
      </c>
      <c r="R280" s="125" t="n">
        <v>0</v>
      </c>
      <c r="S280" s="125" t="n">
        <v>0</v>
      </c>
      <c r="T280" s="125" t="n">
        <v>0</v>
      </c>
      <c r="U280" s="125" t="n">
        <v>0</v>
      </c>
      <c r="V280" s="125" t="n">
        <v>0</v>
      </c>
      <c r="W280" s="116"/>
      <c r="X280" s="116"/>
    </row>
    <row r="281" s="60" customFormat="true" ht="14.35" hidden="false" customHeight="false" outlineLevel="0" collapsed="false">
      <c r="A281" s="38" t="s">
        <v>484</v>
      </c>
      <c r="B281" s="37" t="s">
        <v>485</v>
      </c>
      <c r="C281" s="21" t="n">
        <f aca="false">D281+M281+Q281+V281</f>
        <v>4521051</v>
      </c>
      <c r="D281" s="21" t="n">
        <f aca="false">SUM(E281:I281)</f>
        <v>3046071</v>
      </c>
      <c r="E281" s="123" t="n">
        <v>2489549</v>
      </c>
      <c r="F281" s="123" t="n">
        <v>276753</v>
      </c>
      <c r="G281" s="21" t="n">
        <v>0</v>
      </c>
      <c r="H281" s="123" t="n">
        <v>279769</v>
      </c>
      <c r="I281" s="21" t="n">
        <v>0</v>
      </c>
      <c r="J281" s="117" t="n">
        <v>0</v>
      </c>
      <c r="K281" s="117" t="n">
        <v>0</v>
      </c>
      <c r="L281" s="123" t="n">
        <v>737.1</v>
      </c>
      <c r="M281" s="123" t="n">
        <v>1474980</v>
      </c>
      <c r="N281" s="117" t="n">
        <v>0</v>
      </c>
      <c r="O281" s="117" t="n">
        <v>0</v>
      </c>
      <c r="P281" s="21" t="n">
        <v>0</v>
      </c>
      <c r="Q281" s="21" t="n">
        <v>0</v>
      </c>
      <c r="R281" s="21" t="n">
        <v>0</v>
      </c>
      <c r="S281" s="21" t="n">
        <v>0</v>
      </c>
      <c r="T281" s="21" t="n">
        <v>0</v>
      </c>
      <c r="U281" s="21" t="n">
        <v>0</v>
      </c>
      <c r="V281" s="21" t="n">
        <v>0</v>
      </c>
      <c r="W281" s="116"/>
      <c r="X281" s="116"/>
    </row>
    <row r="282" s="60" customFormat="true" ht="14.35" hidden="false" customHeight="false" outlineLevel="0" collapsed="false">
      <c r="A282" s="38" t="s">
        <v>486</v>
      </c>
      <c r="B282" s="37" t="s">
        <v>487</v>
      </c>
      <c r="C282" s="21" t="n">
        <f aca="false">D282+M282+Q282+V282</f>
        <v>1425417</v>
      </c>
      <c r="D282" s="21" t="n">
        <f aca="false">SUM(E282:I282)</f>
        <v>0</v>
      </c>
      <c r="E282" s="21" t="n">
        <v>0</v>
      </c>
      <c r="F282" s="21" t="n">
        <v>0</v>
      </c>
      <c r="G282" s="21" t="n">
        <v>0</v>
      </c>
      <c r="H282" s="21" t="n">
        <v>0</v>
      </c>
      <c r="I282" s="21" t="n">
        <v>0</v>
      </c>
      <c r="J282" s="117" t="n">
        <v>0</v>
      </c>
      <c r="K282" s="117" t="n">
        <v>0</v>
      </c>
      <c r="L282" s="123" t="n">
        <v>743.9</v>
      </c>
      <c r="M282" s="123" t="n">
        <v>1425417</v>
      </c>
      <c r="N282" s="117" t="n">
        <v>0</v>
      </c>
      <c r="O282" s="117" t="n">
        <v>0</v>
      </c>
      <c r="P282" s="21" t="n">
        <v>0</v>
      </c>
      <c r="Q282" s="21" t="n">
        <v>0</v>
      </c>
      <c r="R282" s="21" t="n">
        <v>0</v>
      </c>
      <c r="S282" s="21" t="n">
        <v>0</v>
      </c>
      <c r="T282" s="21" t="n">
        <v>0</v>
      </c>
      <c r="U282" s="21" t="n">
        <v>0</v>
      </c>
      <c r="V282" s="21" t="n">
        <v>0</v>
      </c>
      <c r="W282" s="116"/>
      <c r="X282" s="116"/>
    </row>
    <row r="283" s="60" customFormat="true" ht="14.35" hidden="false" customHeight="false" outlineLevel="0" collapsed="false">
      <c r="A283" s="38" t="s">
        <v>488</v>
      </c>
      <c r="B283" s="37" t="s">
        <v>489</v>
      </c>
      <c r="C283" s="21" t="n">
        <f aca="false">D283+M283+Q283+V283</f>
        <v>454842</v>
      </c>
      <c r="D283" s="21" t="n">
        <f aca="false">SUM(E283:I283)</f>
        <v>454842</v>
      </c>
      <c r="E283" s="21" t="n">
        <v>0</v>
      </c>
      <c r="F283" s="21" t="n">
        <v>257832</v>
      </c>
      <c r="G283" s="21" t="n">
        <v>0</v>
      </c>
      <c r="H283" s="21" t="n">
        <v>197010</v>
      </c>
      <c r="I283" s="21" t="n">
        <v>0</v>
      </c>
      <c r="J283" s="117" t="n">
        <v>0</v>
      </c>
      <c r="K283" s="117" t="n">
        <v>0</v>
      </c>
      <c r="L283" s="21" t="n">
        <v>0</v>
      </c>
      <c r="M283" s="21" t="n">
        <v>0</v>
      </c>
      <c r="N283" s="117" t="n">
        <v>0</v>
      </c>
      <c r="O283" s="117" t="n">
        <v>0</v>
      </c>
      <c r="P283" s="21" t="n">
        <v>0</v>
      </c>
      <c r="Q283" s="21" t="n">
        <v>0</v>
      </c>
      <c r="R283" s="21" t="n">
        <v>0</v>
      </c>
      <c r="S283" s="21" t="n">
        <v>0</v>
      </c>
      <c r="T283" s="21" t="n">
        <v>0</v>
      </c>
      <c r="U283" s="21" t="n">
        <v>0</v>
      </c>
      <c r="V283" s="21" t="n">
        <v>0</v>
      </c>
      <c r="W283" s="116"/>
      <c r="X283" s="116"/>
    </row>
    <row r="284" s="60" customFormat="true" ht="14.35" hidden="false" customHeight="false" outlineLevel="0" collapsed="false">
      <c r="A284" s="38" t="s">
        <v>490</v>
      </c>
      <c r="B284" s="37" t="s">
        <v>491</v>
      </c>
      <c r="C284" s="21" t="n">
        <f aca="false">D284+M284+Q284+V284</f>
        <v>4078530</v>
      </c>
      <c r="D284" s="21" t="n">
        <f aca="false">SUM(E284:I284)</f>
        <v>1372549</v>
      </c>
      <c r="E284" s="21" t="n">
        <v>0</v>
      </c>
      <c r="F284" s="21" t="n">
        <v>0</v>
      </c>
      <c r="G284" s="21" t="n">
        <v>0</v>
      </c>
      <c r="H284" s="21" t="n">
        <v>0</v>
      </c>
      <c r="I284" s="123" t="n">
        <v>1372549</v>
      </c>
      <c r="J284" s="117" t="n">
        <v>0</v>
      </c>
      <c r="K284" s="117" t="n">
        <v>0</v>
      </c>
      <c r="L284" s="123" t="n">
        <v>1215</v>
      </c>
      <c r="M284" s="123" t="n">
        <v>2570500</v>
      </c>
      <c r="N284" s="117" t="n">
        <v>0</v>
      </c>
      <c r="O284" s="117" t="n">
        <v>0</v>
      </c>
      <c r="P284" s="21" t="n">
        <v>0</v>
      </c>
      <c r="Q284" s="21" t="n">
        <v>0</v>
      </c>
      <c r="R284" s="21" t="n">
        <v>0</v>
      </c>
      <c r="S284" s="21" t="n">
        <v>0</v>
      </c>
      <c r="T284" s="21" t="n">
        <v>0</v>
      </c>
      <c r="U284" s="21" t="n">
        <v>0</v>
      </c>
      <c r="V284" s="21" t="n">
        <v>135481</v>
      </c>
      <c r="W284" s="116"/>
      <c r="X284" s="116"/>
    </row>
    <row r="285" s="60" customFormat="true" ht="14.35" hidden="false" customHeight="false" outlineLevel="0" collapsed="false">
      <c r="A285" s="38" t="s">
        <v>492</v>
      </c>
      <c r="B285" s="37" t="s">
        <v>493</v>
      </c>
      <c r="C285" s="21" t="n">
        <f aca="false">D285+M285+Q285+V285</f>
        <v>3029571.92</v>
      </c>
      <c r="D285" s="21" t="n">
        <f aca="false">SUM(E285:I285)</f>
        <v>3029571.92</v>
      </c>
      <c r="E285" s="21" t="n">
        <v>2091071</v>
      </c>
      <c r="F285" s="21" t="n">
        <v>275132.85</v>
      </c>
      <c r="G285" s="21" t="n">
        <v>663368.07</v>
      </c>
      <c r="H285" s="21" t="n">
        <v>0</v>
      </c>
      <c r="I285" s="123" t="n">
        <v>0</v>
      </c>
      <c r="J285" s="117" t="n">
        <v>0</v>
      </c>
      <c r="K285" s="117" t="n">
        <v>0</v>
      </c>
      <c r="L285" s="123" t="n">
        <v>0</v>
      </c>
      <c r="M285" s="123" t="n">
        <v>0</v>
      </c>
      <c r="N285" s="117" t="n">
        <v>0</v>
      </c>
      <c r="O285" s="117" t="n">
        <v>0</v>
      </c>
      <c r="P285" s="21" t="n">
        <v>0</v>
      </c>
      <c r="Q285" s="21" t="n">
        <v>0</v>
      </c>
      <c r="R285" s="21" t="n">
        <v>0</v>
      </c>
      <c r="S285" s="21" t="n">
        <v>0</v>
      </c>
      <c r="T285" s="21" t="n">
        <v>0</v>
      </c>
      <c r="U285" s="21" t="n">
        <v>0</v>
      </c>
      <c r="V285" s="21" t="n">
        <v>0</v>
      </c>
      <c r="W285" s="116"/>
      <c r="X285" s="116"/>
    </row>
    <row r="286" s="60" customFormat="true" ht="14.35" hidden="false" customHeight="false" outlineLevel="0" collapsed="false">
      <c r="A286" s="38" t="s">
        <v>494</v>
      </c>
      <c r="B286" s="37" t="s">
        <v>495</v>
      </c>
      <c r="C286" s="21" t="n">
        <f aca="false">D286+M286+Q286+V286</f>
        <v>7132509</v>
      </c>
      <c r="D286" s="21" t="n">
        <f aca="false">SUM(E286:I286)</f>
        <v>6996810</v>
      </c>
      <c r="E286" s="123" t="n">
        <v>3123737</v>
      </c>
      <c r="F286" s="123" t="n">
        <v>737898</v>
      </c>
      <c r="G286" s="123" t="n">
        <v>1297783</v>
      </c>
      <c r="H286" s="123" t="n">
        <v>581924</v>
      </c>
      <c r="I286" s="123" t="n">
        <v>1255468</v>
      </c>
      <c r="J286" s="117" t="n">
        <v>0</v>
      </c>
      <c r="K286" s="117" t="n">
        <v>0</v>
      </c>
      <c r="L286" s="21" t="n">
        <v>0</v>
      </c>
      <c r="M286" s="21" t="n">
        <v>0</v>
      </c>
      <c r="N286" s="117" t="n">
        <v>0</v>
      </c>
      <c r="O286" s="117" t="n">
        <v>0</v>
      </c>
      <c r="P286" s="21" t="n">
        <v>0</v>
      </c>
      <c r="Q286" s="21" t="n">
        <v>0</v>
      </c>
      <c r="R286" s="21" t="n">
        <v>0</v>
      </c>
      <c r="S286" s="21" t="n">
        <v>0</v>
      </c>
      <c r="T286" s="21" t="n">
        <v>0</v>
      </c>
      <c r="U286" s="21" t="n">
        <v>0</v>
      </c>
      <c r="V286" s="21" t="n">
        <v>135699</v>
      </c>
      <c r="W286" s="116"/>
      <c r="X286" s="116"/>
    </row>
    <row r="287" s="60" customFormat="true" ht="14.35" hidden="false" customHeight="false" outlineLevel="0" collapsed="false">
      <c r="A287" s="38" t="s">
        <v>496</v>
      </c>
      <c r="B287" s="37" t="s">
        <v>497</v>
      </c>
      <c r="C287" s="21" t="n">
        <f aca="false">D287+M287+Q287+V287</f>
        <v>8533618</v>
      </c>
      <c r="D287" s="21" t="n">
        <f aca="false">SUM(E287:I287)</f>
        <v>5628661</v>
      </c>
      <c r="E287" s="123" t="n">
        <v>4111991</v>
      </c>
      <c r="F287" s="21" t="n">
        <v>0</v>
      </c>
      <c r="G287" s="123" t="n">
        <v>1165503</v>
      </c>
      <c r="H287" s="123" t="n">
        <v>351167</v>
      </c>
      <c r="I287" s="21" t="n">
        <v>0</v>
      </c>
      <c r="J287" s="117" t="n">
        <v>0</v>
      </c>
      <c r="K287" s="117" t="n">
        <v>0</v>
      </c>
      <c r="L287" s="123" t="n">
        <v>1509</v>
      </c>
      <c r="M287" s="123" t="n">
        <v>2904957</v>
      </c>
      <c r="N287" s="117" t="n">
        <v>0</v>
      </c>
      <c r="O287" s="117" t="n">
        <v>0</v>
      </c>
      <c r="P287" s="21" t="n">
        <v>0</v>
      </c>
      <c r="Q287" s="21" t="n">
        <v>0</v>
      </c>
      <c r="R287" s="21" t="n">
        <v>0</v>
      </c>
      <c r="S287" s="21" t="n">
        <v>0</v>
      </c>
      <c r="T287" s="21" t="n">
        <v>0</v>
      </c>
      <c r="U287" s="21" t="n">
        <v>0</v>
      </c>
      <c r="V287" s="21" t="n">
        <v>0</v>
      </c>
      <c r="W287" s="116"/>
      <c r="X287" s="116"/>
    </row>
    <row r="288" s="60" customFormat="true" ht="14.35" hidden="false" customHeight="false" outlineLevel="0" collapsed="false">
      <c r="A288" s="38" t="s">
        <v>498</v>
      </c>
      <c r="B288" s="70" t="s">
        <v>499</v>
      </c>
      <c r="C288" s="21" t="n">
        <f aca="false">D288+M288+Q288+V288</f>
        <v>1494444.5</v>
      </c>
      <c r="D288" s="21" t="n">
        <f aca="false">SUM(E288:I288)</f>
        <v>1494444.5</v>
      </c>
      <c r="E288" s="127" t="n">
        <v>1314733.89</v>
      </c>
      <c r="F288" s="127" t="n">
        <v>179710.61</v>
      </c>
      <c r="G288" s="21" t="n">
        <v>0</v>
      </c>
      <c r="H288" s="21" t="n">
        <v>0</v>
      </c>
      <c r="I288" s="21" t="n">
        <v>0</v>
      </c>
      <c r="J288" s="21" t="n">
        <v>0</v>
      </c>
      <c r="K288" s="21" t="n">
        <v>0</v>
      </c>
      <c r="L288" s="21" t="n">
        <v>0</v>
      </c>
      <c r="M288" s="21" t="n">
        <v>0</v>
      </c>
      <c r="N288" s="21" t="n">
        <v>0</v>
      </c>
      <c r="O288" s="21" t="n">
        <v>0</v>
      </c>
      <c r="P288" s="21" t="n">
        <v>0</v>
      </c>
      <c r="Q288" s="21" t="n">
        <v>0</v>
      </c>
      <c r="R288" s="21" t="n">
        <v>0</v>
      </c>
      <c r="S288" s="21" t="n">
        <v>0</v>
      </c>
      <c r="T288" s="21" t="n">
        <v>0</v>
      </c>
      <c r="U288" s="21" t="n">
        <v>0</v>
      </c>
      <c r="V288" s="21" t="n">
        <v>0</v>
      </c>
      <c r="W288" s="116"/>
      <c r="X288" s="116"/>
    </row>
    <row r="289" s="60" customFormat="true" ht="14.35" hidden="false" customHeight="false" outlineLevel="0" collapsed="false">
      <c r="A289" s="38" t="s">
        <v>500</v>
      </c>
      <c r="B289" s="37" t="s">
        <v>501</v>
      </c>
      <c r="C289" s="21" t="n">
        <f aca="false">D289+M289+Q289+V289</f>
        <v>6439069</v>
      </c>
      <c r="D289" s="21" t="n">
        <f aca="false">SUM(E289:I289)</f>
        <v>6439069</v>
      </c>
      <c r="E289" s="123" t="n">
        <v>4325228</v>
      </c>
      <c r="F289" s="123" t="n">
        <v>752948</v>
      </c>
      <c r="G289" s="123" t="n">
        <v>1360893</v>
      </c>
      <c r="H289" s="21" t="n">
        <v>0</v>
      </c>
      <c r="I289" s="21" t="n">
        <v>0</v>
      </c>
      <c r="J289" s="117" t="n">
        <v>0</v>
      </c>
      <c r="K289" s="117" t="n">
        <v>0</v>
      </c>
      <c r="L289" s="21" t="n">
        <v>0</v>
      </c>
      <c r="M289" s="21" t="n">
        <v>0</v>
      </c>
      <c r="N289" s="117" t="n">
        <v>0</v>
      </c>
      <c r="O289" s="117" t="n">
        <v>0</v>
      </c>
      <c r="P289" s="21" t="n">
        <v>0</v>
      </c>
      <c r="Q289" s="21" t="n">
        <v>0</v>
      </c>
      <c r="R289" s="21" t="n">
        <v>0</v>
      </c>
      <c r="S289" s="21" t="n">
        <v>0</v>
      </c>
      <c r="T289" s="21" t="n">
        <v>0</v>
      </c>
      <c r="U289" s="21" t="n">
        <v>0</v>
      </c>
      <c r="V289" s="21" t="n">
        <v>0</v>
      </c>
      <c r="W289" s="116"/>
      <c r="X289" s="116"/>
    </row>
    <row r="290" s="60" customFormat="true" ht="14.35" hidden="false" customHeight="false" outlineLevel="0" collapsed="false">
      <c r="A290" s="38" t="s">
        <v>502</v>
      </c>
      <c r="B290" s="70" t="s">
        <v>503</v>
      </c>
      <c r="C290" s="21" t="n">
        <f aca="false">D290+M290+Q290+V290</f>
        <v>1876757</v>
      </c>
      <c r="D290" s="21" t="n">
        <f aca="false">SUM(E290:I290)</f>
        <v>0</v>
      </c>
      <c r="E290" s="31" t="n">
        <v>0</v>
      </c>
      <c r="F290" s="31" t="n">
        <v>0</v>
      </c>
      <c r="G290" s="31" t="n">
        <v>0</v>
      </c>
      <c r="H290" s="31" t="n">
        <v>0</v>
      </c>
      <c r="I290" s="31" t="n">
        <v>0</v>
      </c>
      <c r="J290" s="31" t="n">
        <v>0</v>
      </c>
      <c r="K290" s="31" t="n">
        <v>0</v>
      </c>
      <c r="L290" s="31" t="n">
        <v>883</v>
      </c>
      <c r="M290" s="127" t="n">
        <v>1876757</v>
      </c>
      <c r="N290" s="31" t="n">
        <v>0</v>
      </c>
      <c r="O290" s="31" t="n">
        <v>0</v>
      </c>
      <c r="P290" s="31" t="n">
        <v>0</v>
      </c>
      <c r="Q290" s="21" t="n">
        <v>0</v>
      </c>
      <c r="R290" s="31" t="n">
        <v>0</v>
      </c>
      <c r="S290" s="31" t="n">
        <v>0</v>
      </c>
      <c r="T290" s="31" t="n">
        <v>0</v>
      </c>
      <c r="U290" s="31" t="n">
        <v>0</v>
      </c>
      <c r="V290" s="31" t="n">
        <v>0</v>
      </c>
      <c r="W290" s="116"/>
      <c r="X290" s="116"/>
    </row>
    <row r="291" s="60" customFormat="true" ht="14.35" hidden="false" customHeight="false" outlineLevel="0" collapsed="false">
      <c r="A291" s="38" t="s">
        <v>504</v>
      </c>
      <c r="B291" s="70" t="s">
        <v>505</v>
      </c>
      <c r="C291" s="21" t="n">
        <f aca="false">D291+M291+Q291+V291</f>
        <v>2333531</v>
      </c>
      <c r="D291" s="21" t="n">
        <f aca="false">SUM(E291:I291)</f>
        <v>0</v>
      </c>
      <c r="E291" s="31" t="n">
        <v>0</v>
      </c>
      <c r="F291" s="31" t="n">
        <v>0</v>
      </c>
      <c r="G291" s="31" t="n">
        <v>0</v>
      </c>
      <c r="H291" s="31" t="n">
        <v>0</v>
      </c>
      <c r="I291" s="31" t="n">
        <v>0</v>
      </c>
      <c r="J291" s="31" t="n">
        <v>0</v>
      </c>
      <c r="K291" s="31" t="n">
        <v>0</v>
      </c>
      <c r="L291" s="31" t="n">
        <v>950</v>
      </c>
      <c r="M291" s="127" t="n">
        <v>2333531</v>
      </c>
      <c r="N291" s="31" t="n">
        <v>0</v>
      </c>
      <c r="O291" s="31" t="n">
        <v>0</v>
      </c>
      <c r="P291" s="31" t="n">
        <v>0</v>
      </c>
      <c r="Q291" s="21" t="n">
        <v>0</v>
      </c>
      <c r="R291" s="31" t="n">
        <v>0</v>
      </c>
      <c r="S291" s="31" t="n">
        <v>0</v>
      </c>
      <c r="T291" s="31" t="n">
        <v>0</v>
      </c>
      <c r="U291" s="31" t="n">
        <v>0</v>
      </c>
      <c r="V291" s="31" t="n">
        <v>0</v>
      </c>
      <c r="W291" s="116"/>
      <c r="X291" s="116"/>
    </row>
    <row r="292" s="60" customFormat="true" ht="14.35" hidden="false" customHeight="false" outlineLevel="0" collapsed="false">
      <c r="A292" s="38" t="s">
        <v>506</v>
      </c>
      <c r="B292" s="70" t="s">
        <v>507</v>
      </c>
      <c r="C292" s="21" t="n">
        <f aca="false">D292+M292+Q292+V292</f>
        <v>1899763</v>
      </c>
      <c r="D292" s="21" t="n">
        <f aca="false">SUM(E292:I292)</f>
        <v>0</v>
      </c>
      <c r="E292" s="31" t="n">
        <v>0</v>
      </c>
      <c r="F292" s="31" t="n">
        <v>0</v>
      </c>
      <c r="G292" s="31" t="n">
        <v>0</v>
      </c>
      <c r="H292" s="31" t="n">
        <v>0</v>
      </c>
      <c r="I292" s="31" t="n">
        <v>0</v>
      </c>
      <c r="J292" s="31" t="n">
        <v>0</v>
      </c>
      <c r="K292" s="31" t="n">
        <v>0</v>
      </c>
      <c r="L292" s="31" t="n">
        <v>960</v>
      </c>
      <c r="M292" s="127" t="n">
        <v>1899763</v>
      </c>
      <c r="N292" s="31" t="n">
        <v>0</v>
      </c>
      <c r="O292" s="31" t="n">
        <v>0</v>
      </c>
      <c r="P292" s="31" t="n">
        <v>0</v>
      </c>
      <c r="Q292" s="21" t="n">
        <v>0</v>
      </c>
      <c r="R292" s="31" t="n">
        <v>0</v>
      </c>
      <c r="S292" s="31" t="n">
        <v>0</v>
      </c>
      <c r="T292" s="31" t="n">
        <v>0</v>
      </c>
      <c r="U292" s="31" t="n">
        <v>0</v>
      </c>
      <c r="V292" s="31" t="n">
        <v>0</v>
      </c>
      <c r="W292" s="116"/>
      <c r="X292" s="116"/>
    </row>
    <row r="293" s="60" customFormat="true" ht="14.35" hidden="false" customHeight="false" outlineLevel="0" collapsed="false">
      <c r="A293" s="38" t="s">
        <v>508</v>
      </c>
      <c r="B293" s="64" t="s">
        <v>509</v>
      </c>
      <c r="C293" s="125" t="n">
        <f aca="false">D293+M293+Q293+V293</f>
        <v>2646098.71</v>
      </c>
      <c r="D293" s="125" t="n">
        <f aca="false">SUM(E293:I293)</f>
        <v>2377372</v>
      </c>
      <c r="E293" s="123" t="n">
        <v>1677420</v>
      </c>
      <c r="F293" s="123" t="n">
        <v>319540</v>
      </c>
      <c r="G293" s="125" t="n">
        <v>0</v>
      </c>
      <c r="H293" s="123" t="n">
        <v>380412</v>
      </c>
      <c r="I293" s="125" t="n">
        <v>0</v>
      </c>
      <c r="J293" s="126" t="n">
        <v>0</v>
      </c>
      <c r="K293" s="126" t="n">
        <v>0</v>
      </c>
      <c r="L293" s="125" t="n">
        <v>0</v>
      </c>
      <c r="M293" s="125" t="n">
        <v>0</v>
      </c>
      <c r="N293" s="126" t="n">
        <v>0</v>
      </c>
      <c r="O293" s="126" t="n">
        <v>0</v>
      </c>
      <c r="P293" s="125" t="n">
        <v>0</v>
      </c>
      <c r="Q293" s="125" t="n">
        <v>0</v>
      </c>
      <c r="R293" s="125" t="n">
        <v>0</v>
      </c>
      <c r="S293" s="125" t="n">
        <v>0</v>
      </c>
      <c r="T293" s="125" t="n">
        <v>0</v>
      </c>
      <c r="U293" s="125" t="n">
        <v>0</v>
      </c>
      <c r="V293" s="125" t="n">
        <v>268726.71</v>
      </c>
      <c r="W293" s="116"/>
      <c r="X293" s="116"/>
    </row>
    <row r="294" s="60" customFormat="true" ht="14.35" hidden="false" customHeight="false" outlineLevel="0" collapsed="false">
      <c r="A294" s="38" t="s">
        <v>510</v>
      </c>
      <c r="B294" s="64" t="s">
        <v>511</v>
      </c>
      <c r="C294" s="125" t="n">
        <f aca="false">D294+M294+Q294+V294</f>
        <v>4053750.51</v>
      </c>
      <c r="D294" s="125" t="n">
        <f aca="false">SUM(E294:I294)</f>
        <v>3923142.51</v>
      </c>
      <c r="E294" s="123" t="n">
        <v>2191314.51</v>
      </c>
      <c r="F294" s="123" t="n">
        <v>312456</v>
      </c>
      <c r="G294" s="125" t="n">
        <v>0</v>
      </c>
      <c r="H294" s="123" t="n">
        <v>507044</v>
      </c>
      <c r="I294" s="123" t="n">
        <v>912328</v>
      </c>
      <c r="J294" s="126" t="n">
        <v>0</v>
      </c>
      <c r="K294" s="126" t="n">
        <v>0</v>
      </c>
      <c r="L294" s="125" t="n">
        <v>0</v>
      </c>
      <c r="M294" s="125" t="n">
        <v>0</v>
      </c>
      <c r="N294" s="126" t="n">
        <v>0</v>
      </c>
      <c r="O294" s="126" t="n">
        <v>0</v>
      </c>
      <c r="P294" s="125" t="n">
        <v>0</v>
      </c>
      <c r="Q294" s="125" t="n">
        <v>0</v>
      </c>
      <c r="R294" s="125" t="n">
        <v>0</v>
      </c>
      <c r="S294" s="125" t="n">
        <v>0</v>
      </c>
      <c r="T294" s="125" t="n">
        <v>0</v>
      </c>
      <c r="U294" s="125" t="n">
        <v>0</v>
      </c>
      <c r="V294" s="125" t="n">
        <v>130608</v>
      </c>
      <c r="W294" s="116"/>
      <c r="X294" s="116"/>
    </row>
    <row r="295" s="60" customFormat="true" ht="14.35" hidden="false" customHeight="false" outlineLevel="0" collapsed="false">
      <c r="A295" s="38" t="s">
        <v>512</v>
      </c>
      <c r="B295" s="70" t="s">
        <v>513</v>
      </c>
      <c r="C295" s="21" t="n">
        <f aca="false">D295+M295+Q295+V295</f>
        <v>1743032</v>
      </c>
      <c r="D295" s="21" t="n">
        <f aca="false">SUM(E295:I295)</f>
        <v>0</v>
      </c>
      <c r="E295" s="31" t="n">
        <v>0</v>
      </c>
      <c r="F295" s="31" t="n">
        <v>0</v>
      </c>
      <c r="G295" s="21" t="n">
        <v>0</v>
      </c>
      <c r="H295" s="31" t="n">
        <v>0</v>
      </c>
      <c r="I295" s="31" t="n">
        <v>0</v>
      </c>
      <c r="J295" s="31" t="n">
        <v>0</v>
      </c>
      <c r="K295" s="31" t="n">
        <v>0</v>
      </c>
      <c r="L295" s="127" t="n">
        <v>942</v>
      </c>
      <c r="M295" s="127" t="n">
        <v>1743032</v>
      </c>
      <c r="N295" s="31" t="n">
        <v>0</v>
      </c>
      <c r="O295" s="31" t="n">
        <v>0</v>
      </c>
      <c r="P295" s="31" t="n">
        <v>0</v>
      </c>
      <c r="Q295" s="21" t="n">
        <v>0</v>
      </c>
      <c r="R295" s="31" t="n">
        <v>0</v>
      </c>
      <c r="S295" s="31" t="n">
        <v>0</v>
      </c>
      <c r="T295" s="31" t="n">
        <v>0</v>
      </c>
      <c r="U295" s="31" t="n">
        <v>0</v>
      </c>
      <c r="V295" s="31" t="n">
        <v>0</v>
      </c>
      <c r="W295" s="116"/>
      <c r="X295" s="116"/>
    </row>
    <row r="296" s="60" customFormat="true" ht="14.35" hidden="false" customHeight="false" outlineLevel="0" collapsed="false">
      <c r="A296" s="38" t="s">
        <v>514</v>
      </c>
      <c r="B296" s="70" t="s">
        <v>515</v>
      </c>
      <c r="C296" s="21" t="n">
        <f aca="false">D296+M296+Q296+V296</f>
        <v>6375775</v>
      </c>
      <c r="D296" s="21" t="n">
        <f aca="false">SUM(E296:I296)</f>
        <v>3707198</v>
      </c>
      <c r="E296" s="127" t="n">
        <v>3707198</v>
      </c>
      <c r="F296" s="31" t="n">
        <v>0</v>
      </c>
      <c r="G296" s="21" t="n">
        <v>0</v>
      </c>
      <c r="H296" s="31" t="n">
        <v>0</v>
      </c>
      <c r="I296" s="31" t="n">
        <v>0</v>
      </c>
      <c r="J296" s="31" t="n">
        <v>0</v>
      </c>
      <c r="K296" s="31" t="n">
        <v>0</v>
      </c>
      <c r="L296" s="127" t="n">
        <v>1539</v>
      </c>
      <c r="M296" s="127" t="n">
        <v>2668577</v>
      </c>
      <c r="N296" s="31" t="n">
        <v>0</v>
      </c>
      <c r="O296" s="31" t="n">
        <v>0</v>
      </c>
      <c r="P296" s="31" t="n">
        <v>0</v>
      </c>
      <c r="Q296" s="21" t="n">
        <v>0</v>
      </c>
      <c r="R296" s="31" t="n">
        <v>0</v>
      </c>
      <c r="S296" s="31" t="n">
        <v>0</v>
      </c>
      <c r="T296" s="31" t="n">
        <v>0</v>
      </c>
      <c r="U296" s="31" t="n">
        <v>0</v>
      </c>
      <c r="V296" s="31" t="n">
        <v>0</v>
      </c>
      <c r="W296" s="116"/>
      <c r="X296" s="116"/>
    </row>
    <row r="297" s="60" customFormat="true" ht="14.35" hidden="false" customHeight="false" outlineLevel="0" collapsed="false">
      <c r="A297" s="38" t="s">
        <v>516</v>
      </c>
      <c r="B297" s="64" t="s">
        <v>517</v>
      </c>
      <c r="C297" s="125" t="n">
        <f aca="false">D297+M297+Q297+V297</f>
        <v>6385155</v>
      </c>
      <c r="D297" s="125" t="n">
        <f aca="false">SUM(E297:I297)</f>
        <v>0</v>
      </c>
      <c r="E297" s="125" t="n">
        <v>0</v>
      </c>
      <c r="F297" s="125" t="n">
        <v>0</v>
      </c>
      <c r="G297" s="125" t="n">
        <v>0</v>
      </c>
      <c r="H297" s="125" t="n">
        <v>0</v>
      </c>
      <c r="I297" s="125" t="n">
        <v>0</v>
      </c>
      <c r="J297" s="126" t="n">
        <v>0</v>
      </c>
      <c r="K297" s="126" t="n">
        <v>0</v>
      </c>
      <c r="L297" s="125" t="n">
        <v>0</v>
      </c>
      <c r="M297" s="125" t="n">
        <v>0</v>
      </c>
      <c r="N297" s="126" t="n">
        <v>0</v>
      </c>
      <c r="O297" s="126" t="n">
        <v>0</v>
      </c>
      <c r="P297" s="123" t="n">
        <v>1948</v>
      </c>
      <c r="Q297" s="123" t="n">
        <v>6385155</v>
      </c>
      <c r="R297" s="125" t="n">
        <v>0</v>
      </c>
      <c r="S297" s="125" t="n">
        <v>0</v>
      </c>
      <c r="T297" s="125" t="n">
        <v>0</v>
      </c>
      <c r="U297" s="125" t="n">
        <v>0</v>
      </c>
      <c r="V297" s="125" t="n">
        <v>0</v>
      </c>
      <c r="W297" s="116"/>
      <c r="X297" s="116"/>
    </row>
    <row r="298" s="60" customFormat="true" ht="14.35" hidden="false" customHeight="false" outlineLevel="0" collapsed="false">
      <c r="A298" s="38" t="s">
        <v>518</v>
      </c>
      <c r="B298" s="70" t="s">
        <v>519</v>
      </c>
      <c r="C298" s="21" t="n">
        <f aca="false">D298+M298+Q298+V298</f>
        <v>8520495</v>
      </c>
      <c r="D298" s="21" t="n">
        <f aca="false">SUM(E298:I298)</f>
        <v>5720259</v>
      </c>
      <c r="E298" s="127" t="n">
        <v>4449902</v>
      </c>
      <c r="F298" s="127" t="n">
        <v>695055</v>
      </c>
      <c r="G298" s="31" t="n">
        <v>0</v>
      </c>
      <c r="H298" s="127" t="n">
        <v>575302</v>
      </c>
      <c r="I298" s="31" t="n">
        <v>0</v>
      </c>
      <c r="J298" s="31" t="n">
        <v>0</v>
      </c>
      <c r="K298" s="31" t="n">
        <v>0</v>
      </c>
      <c r="L298" s="127" t="n">
        <v>1449</v>
      </c>
      <c r="M298" s="127" t="n">
        <v>2800236</v>
      </c>
      <c r="N298" s="31" t="n">
        <v>0</v>
      </c>
      <c r="O298" s="31" t="n">
        <v>0</v>
      </c>
      <c r="P298" s="31" t="n">
        <v>0</v>
      </c>
      <c r="Q298" s="21" t="n">
        <v>0</v>
      </c>
      <c r="R298" s="31" t="n">
        <v>0</v>
      </c>
      <c r="S298" s="31" t="n">
        <v>0</v>
      </c>
      <c r="T298" s="31" t="n">
        <v>0</v>
      </c>
      <c r="U298" s="31" t="n">
        <v>0</v>
      </c>
      <c r="V298" s="31" t="n">
        <v>0</v>
      </c>
      <c r="W298" s="116"/>
      <c r="X298" s="116"/>
    </row>
    <row r="299" s="60" customFormat="true" ht="14.35" hidden="false" customHeight="false" outlineLevel="0" collapsed="false">
      <c r="A299" s="38" t="s">
        <v>520</v>
      </c>
      <c r="B299" s="70" t="s">
        <v>521</v>
      </c>
      <c r="C299" s="21" t="n">
        <f aca="false">D299+M299+Q299+V299</f>
        <v>1153690</v>
      </c>
      <c r="D299" s="21" t="n">
        <f aca="false">SUM(E299:I299)</f>
        <v>0</v>
      </c>
      <c r="E299" s="31" t="n">
        <v>0</v>
      </c>
      <c r="F299" s="31" t="n">
        <v>0</v>
      </c>
      <c r="G299" s="31" t="n">
        <v>0</v>
      </c>
      <c r="H299" s="31" t="n">
        <v>0</v>
      </c>
      <c r="I299" s="31" t="n">
        <v>0</v>
      </c>
      <c r="J299" s="31" t="n">
        <v>0</v>
      </c>
      <c r="K299" s="31" t="n">
        <v>0</v>
      </c>
      <c r="L299" s="31" t="n">
        <v>588</v>
      </c>
      <c r="M299" s="31" t="n">
        <v>1153690</v>
      </c>
      <c r="N299" s="31" t="n">
        <v>0</v>
      </c>
      <c r="O299" s="31" t="n">
        <v>0</v>
      </c>
      <c r="P299" s="31" t="n">
        <v>0</v>
      </c>
      <c r="Q299" s="21" t="n">
        <v>0</v>
      </c>
      <c r="R299" s="31" t="n">
        <v>0</v>
      </c>
      <c r="S299" s="31" t="n">
        <v>0</v>
      </c>
      <c r="T299" s="31" t="n">
        <v>0</v>
      </c>
      <c r="U299" s="31" t="n">
        <v>0</v>
      </c>
      <c r="V299" s="31" t="n">
        <v>0</v>
      </c>
      <c r="W299" s="116"/>
      <c r="X299" s="116"/>
    </row>
    <row r="300" s="60" customFormat="true" ht="14.35" hidden="false" customHeight="false" outlineLevel="0" collapsed="false">
      <c r="A300" s="38" t="s">
        <v>522</v>
      </c>
      <c r="B300" s="70" t="s">
        <v>197</v>
      </c>
      <c r="C300" s="21" t="n">
        <f aca="false">D300+M300+Q300+V300</f>
        <v>963301</v>
      </c>
      <c r="D300" s="21" t="n">
        <f aca="false">SUM(E300:I300)</f>
        <v>963301</v>
      </c>
      <c r="E300" s="127" t="n">
        <v>963301</v>
      </c>
      <c r="F300" s="31" t="n">
        <v>0</v>
      </c>
      <c r="G300" s="31" t="n">
        <v>0</v>
      </c>
      <c r="H300" s="31" t="n">
        <v>0</v>
      </c>
      <c r="I300" s="31" t="n">
        <v>0</v>
      </c>
      <c r="J300" s="31" t="n">
        <v>0</v>
      </c>
      <c r="K300" s="31" t="n">
        <v>0</v>
      </c>
      <c r="L300" s="31" t="n">
        <v>0</v>
      </c>
      <c r="M300" s="31" t="n">
        <v>0</v>
      </c>
      <c r="N300" s="31" t="n">
        <v>0</v>
      </c>
      <c r="O300" s="31" t="n">
        <v>0</v>
      </c>
      <c r="P300" s="31" t="n">
        <v>0</v>
      </c>
      <c r="Q300" s="21" t="n">
        <v>0</v>
      </c>
      <c r="R300" s="31" t="n">
        <v>0</v>
      </c>
      <c r="S300" s="31" t="n">
        <v>0</v>
      </c>
      <c r="T300" s="31" t="n">
        <v>0</v>
      </c>
      <c r="U300" s="31" t="n">
        <v>0</v>
      </c>
      <c r="V300" s="31" t="n">
        <v>0</v>
      </c>
      <c r="W300" s="116"/>
      <c r="X300" s="116"/>
    </row>
    <row r="301" s="60" customFormat="true" ht="14.35" hidden="false" customHeight="false" outlineLevel="0" collapsed="false">
      <c r="A301" s="38" t="s">
        <v>523</v>
      </c>
      <c r="B301" s="70" t="s">
        <v>524</v>
      </c>
      <c r="C301" s="21" t="n">
        <f aca="false">D301+M301+Q301+V301</f>
        <v>2086659</v>
      </c>
      <c r="D301" s="21" t="n">
        <f aca="false">SUM(E301:I301)</f>
        <v>0</v>
      </c>
      <c r="E301" s="31" t="n">
        <v>0</v>
      </c>
      <c r="F301" s="31" t="n">
        <v>0</v>
      </c>
      <c r="G301" s="31" t="n">
        <v>0</v>
      </c>
      <c r="H301" s="31" t="n">
        <v>0</v>
      </c>
      <c r="I301" s="31" t="n">
        <v>0</v>
      </c>
      <c r="J301" s="31" t="n">
        <v>0</v>
      </c>
      <c r="K301" s="31" t="n">
        <v>0</v>
      </c>
      <c r="L301" s="127" t="n">
        <v>1168</v>
      </c>
      <c r="M301" s="127" t="n">
        <v>2086659</v>
      </c>
      <c r="N301" s="31" t="n">
        <v>0</v>
      </c>
      <c r="O301" s="31" t="n">
        <v>0</v>
      </c>
      <c r="P301" s="31" t="n">
        <v>0</v>
      </c>
      <c r="Q301" s="21" t="n">
        <v>0</v>
      </c>
      <c r="R301" s="31" t="n">
        <v>0</v>
      </c>
      <c r="S301" s="31" t="n">
        <v>0</v>
      </c>
      <c r="T301" s="31" t="n">
        <v>0</v>
      </c>
      <c r="U301" s="31" t="n">
        <v>0</v>
      </c>
      <c r="V301" s="31" t="n">
        <v>0</v>
      </c>
      <c r="W301" s="116"/>
      <c r="X301" s="116"/>
    </row>
    <row r="302" s="60" customFormat="true" ht="14.35" hidden="false" customHeight="false" outlineLevel="0" collapsed="false">
      <c r="A302" s="38" t="s">
        <v>525</v>
      </c>
      <c r="B302" s="70" t="s">
        <v>199</v>
      </c>
      <c r="C302" s="21" t="n">
        <f aca="false">D302+M302+Q302+V302</f>
        <v>6577830</v>
      </c>
      <c r="D302" s="21" t="n">
        <f aca="false">SUM(E302:I302)</f>
        <v>3741675</v>
      </c>
      <c r="E302" s="31" t="n">
        <v>3741675</v>
      </c>
      <c r="F302" s="31" t="n">
        <v>0</v>
      </c>
      <c r="G302" s="31" t="n">
        <v>0</v>
      </c>
      <c r="H302" s="31" t="n">
        <v>0</v>
      </c>
      <c r="I302" s="31" t="n">
        <v>0</v>
      </c>
      <c r="J302" s="31" t="n">
        <v>0</v>
      </c>
      <c r="K302" s="31" t="n">
        <v>0</v>
      </c>
      <c r="L302" s="127" t="n">
        <v>1194</v>
      </c>
      <c r="M302" s="127" t="n">
        <v>2836155</v>
      </c>
      <c r="N302" s="31" t="n">
        <v>0</v>
      </c>
      <c r="O302" s="31" t="n">
        <v>0</v>
      </c>
      <c r="P302" s="31" t="n">
        <v>0</v>
      </c>
      <c r="Q302" s="21" t="n">
        <v>0</v>
      </c>
      <c r="R302" s="31" t="n">
        <v>0</v>
      </c>
      <c r="S302" s="31" t="n">
        <v>0</v>
      </c>
      <c r="T302" s="31" t="n">
        <v>0</v>
      </c>
      <c r="U302" s="31" t="n">
        <v>0</v>
      </c>
      <c r="V302" s="31" t="n">
        <v>0</v>
      </c>
      <c r="W302" s="116"/>
      <c r="X302" s="116"/>
    </row>
    <row r="303" s="60" customFormat="true" ht="14.35" hidden="false" customHeight="false" outlineLevel="0" collapsed="false">
      <c r="A303" s="38" t="s">
        <v>526</v>
      </c>
      <c r="B303" s="64" t="s">
        <v>527</v>
      </c>
      <c r="C303" s="125" t="n">
        <f aca="false">D303+M303+Q303+V303</f>
        <v>6907732</v>
      </c>
      <c r="D303" s="125" t="n">
        <f aca="false">SUM(E303:I303)</f>
        <v>0</v>
      </c>
      <c r="E303" s="125" t="n">
        <v>0</v>
      </c>
      <c r="F303" s="125" t="n">
        <v>0</v>
      </c>
      <c r="G303" s="125" t="n">
        <v>0</v>
      </c>
      <c r="H303" s="125" t="n">
        <v>0</v>
      </c>
      <c r="I303" s="125" t="n">
        <v>0</v>
      </c>
      <c r="J303" s="126" t="n">
        <v>0</v>
      </c>
      <c r="K303" s="126" t="n">
        <v>0</v>
      </c>
      <c r="L303" s="125" t="n">
        <v>0</v>
      </c>
      <c r="M303" s="125" t="n">
        <v>0</v>
      </c>
      <c r="N303" s="126" t="n">
        <v>0</v>
      </c>
      <c r="O303" s="126" t="n">
        <v>0</v>
      </c>
      <c r="P303" s="123" t="n">
        <v>1771</v>
      </c>
      <c r="Q303" s="123" t="n">
        <v>6907732</v>
      </c>
      <c r="R303" s="125" t="n">
        <v>0</v>
      </c>
      <c r="S303" s="125" t="n">
        <v>0</v>
      </c>
      <c r="T303" s="125" t="n">
        <v>0</v>
      </c>
      <c r="U303" s="125" t="n">
        <v>0</v>
      </c>
      <c r="V303" s="125" t="n">
        <v>0</v>
      </c>
      <c r="W303" s="116"/>
      <c r="X303" s="116"/>
    </row>
    <row r="304" s="60" customFormat="true" ht="14.35" hidden="false" customHeight="false" outlineLevel="0" collapsed="false">
      <c r="A304" s="38" t="s">
        <v>528</v>
      </c>
      <c r="B304" s="70" t="s">
        <v>529</v>
      </c>
      <c r="C304" s="21" t="n">
        <f aca="false">D304+M304+Q304+V304</f>
        <v>4928488</v>
      </c>
      <c r="D304" s="21" t="n">
        <f aca="false">SUM(E304:I304)</f>
        <v>1888039</v>
      </c>
      <c r="E304" s="31" t="n">
        <v>0</v>
      </c>
      <c r="F304" s="127" t="n">
        <v>549863</v>
      </c>
      <c r="G304" s="127" t="n">
        <v>1338176</v>
      </c>
      <c r="H304" s="31" t="n">
        <v>0</v>
      </c>
      <c r="I304" s="31" t="n">
        <v>0</v>
      </c>
      <c r="J304" s="31" t="n">
        <v>0</v>
      </c>
      <c r="K304" s="31" t="n">
        <v>0</v>
      </c>
      <c r="L304" s="127" t="n">
        <v>1599.5</v>
      </c>
      <c r="M304" s="127" t="n">
        <v>3040449</v>
      </c>
      <c r="N304" s="31" t="n">
        <v>0</v>
      </c>
      <c r="O304" s="31" t="n">
        <v>0</v>
      </c>
      <c r="P304" s="31" t="n">
        <v>0</v>
      </c>
      <c r="Q304" s="21" t="n">
        <v>0</v>
      </c>
      <c r="R304" s="31" t="n">
        <v>0</v>
      </c>
      <c r="S304" s="31" t="n">
        <v>0</v>
      </c>
      <c r="T304" s="31" t="n">
        <v>0</v>
      </c>
      <c r="U304" s="31" t="n">
        <v>0</v>
      </c>
      <c r="V304" s="31" t="n">
        <v>0</v>
      </c>
      <c r="W304" s="116"/>
      <c r="X304" s="116"/>
    </row>
    <row r="305" s="60" customFormat="true" ht="14.35" hidden="false" customHeight="false" outlineLevel="0" collapsed="false">
      <c r="A305" s="38" t="s">
        <v>530</v>
      </c>
      <c r="B305" s="70" t="s">
        <v>531</v>
      </c>
      <c r="C305" s="21" t="n">
        <f aca="false">D305+M305+Q305+V305</f>
        <v>6705732</v>
      </c>
      <c r="D305" s="21" t="n">
        <f aca="false">SUM(E305:I305)</f>
        <v>6705732</v>
      </c>
      <c r="E305" s="31" t="n">
        <v>4597616</v>
      </c>
      <c r="F305" s="127" t="n">
        <v>762960</v>
      </c>
      <c r="G305" s="127" t="n">
        <v>1345156</v>
      </c>
      <c r="H305" s="31" t="n">
        <v>0</v>
      </c>
      <c r="I305" s="31" t="n">
        <v>0</v>
      </c>
      <c r="J305" s="31" t="n">
        <v>0</v>
      </c>
      <c r="K305" s="31" t="n">
        <v>0</v>
      </c>
      <c r="L305" s="31" t="n">
        <v>0</v>
      </c>
      <c r="M305" s="31" t="n">
        <v>0</v>
      </c>
      <c r="N305" s="31" t="n">
        <v>0</v>
      </c>
      <c r="O305" s="31" t="n">
        <v>0</v>
      </c>
      <c r="P305" s="31" t="n">
        <v>0</v>
      </c>
      <c r="Q305" s="21" t="n">
        <v>0</v>
      </c>
      <c r="R305" s="31" t="n">
        <v>0</v>
      </c>
      <c r="S305" s="31" t="n">
        <v>0</v>
      </c>
      <c r="T305" s="31" t="n">
        <v>0</v>
      </c>
      <c r="U305" s="31" t="n">
        <v>0</v>
      </c>
      <c r="V305" s="31" t="n">
        <v>0</v>
      </c>
      <c r="W305" s="116"/>
      <c r="X305" s="116"/>
    </row>
    <row r="306" s="60" customFormat="true" ht="14.35" hidden="false" customHeight="false" outlineLevel="0" collapsed="false">
      <c r="A306" s="38" t="s">
        <v>532</v>
      </c>
      <c r="B306" s="70" t="s">
        <v>533</v>
      </c>
      <c r="C306" s="21" t="n">
        <f aca="false">D306+M306+Q306+V306</f>
        <v>5556187</v>
      </c>
      <c r="D306" s="21" t="n">
        <f aca="false">SUM(E306:I306)</f>
        <v>3524767</v>
      </c>
      <c r="E306" s="127" t="n">
        <v>3169626</v>
      </c>
      <c r="F306" s="31" t="n">
        <v>0</v>
      </c>
      <c r="G306" s="31" t="n">
        <v>0</v>
      </c>
      <c r="H306" s="127" t="n">
        <v>355141</v>
      </c>
      <c r="I306" s="31" t="n">
        <v>0</v>
      </c>
      <c r="J306" s="31" t="n">
        <v>0</v>
      </c>
      <c r="K306" s="31" t="n">
        <v>0</v>
      </c>
      <c r="L306" s="127" t="n">
        <v>946.7</v>
      </c>
      <c r="M306" s="127" t="n">
        <v>2031420</v>
      </c>
      <c r="N306" s="31" t="n">
        <v>0</v>
      </c>
      <c r="O306" s="31" t="n">
        <v>0</v>
      </c>
      <c r="P306" s="31" t="n">
        <v>0</v>
      </c>
      <c r="Q306" s="21" t="n">
        <v>0</v>
      </c>
      <c r="R306" s="31" t="n">
        <v>0</v>
      </c>
      <c r="S306" s="31" t="n">
        <v>0</v>
      </c>
      <c r="T306" s="31" t="n">
        <v>0</v>
      </c>
      <c r="U306" s="31" t="n">
        <v>0</v>
      </c>
      <c r="V306" s="31" t="n">
        <v>0</v>
      </c>
      <c r="W306" s="116"/>
      <c r="X306" s="116"/>
    </row>
    <row r="307" s="60" customFormat="true" ht="14.35" hidden="false" customHeight="false" outlineLevel="0" collapsed="false">
      <c r="A307" s="38" t="s">
        <v>534</v>
      </c>
      <c r="B307" s="70" t="s">
        <v>535</v>
      </c>
      <c r="C307" s="21" t="n">
        <f aca="false">D307+M307+Q307+V307</f>
        <v>4706680</v>
      </c>
      <c r="D307" s="21" t="n">
        <f aca="false">SUM(E307:I307)</f>
        <v>2468258</v>
      </c>
      <c r="E307" s="127" t="n">
        <v>1760807</v>
      </c>
      <c r="F307" s="127" t="n">
        <v>333358</v>
      </c>
      <c r="G307" s="31" t="n">
        <v>0</v>
      </c>
      <c r="H307" s="127" t="n">
        <v>374093</v>
      </c>
      <c r="I307" s="31" t="n">
        <v>0</v>
      </c>
      <c r="J307" s="31" t="n">
        <v>0</v>
      </c>
      <c r="K307" s="31" t="n">
        <v>0</v>
      </c>
      <c r="L307" s="127" t="n">
        <v>1210</v>
      </c>
      <c r="M307" s="127" t="n">
        <v>2238422</v>
      </c>
      <c r="N307" s="31" t="n">
        <v>0</v>
      </c>
      <c r="O307" s="31" t="n">
        <v>0</v>
      </c>
      <c r="P307" s="31" t="n">
        <v>0</v>
      </c>
      <c r="Q307" s="31" t="n">
        <v>0</v>
      </c>
      <c r="R307" s="31" t="n">
        <v>0</v>
      </c>
      <c r="S307" s="31" t="n">
        <v>0</v>
      </c>
      <c r="T307" s="31" t="n">
        <v>0</v>
      </c>
      <c r="U307" s="31" t="n">
        <v>0</v>
      </c>
      <c r="V307" s="31" t="n">
        <v>0</v>
      </c>
      <c r="W307" s="116"/>
      <c r="X307" s="116"/>
    </row>
    <row r="308" s="60" customFormat="true" ht="14.35" hidden="false" customHeight="false" outlineLevel="0" collapsed="false">
      <c r="A308" s="38" t="s">
        <v>536</v>
      </c>
      <c r="B308" s="70" t="s">
        <v>537</v>
      </c>
      <c r="C308" s="21" t="n">
        <f aca="false">D308+M308+Q308+V308</f>
        <v>3614895</v>
      </c>
      <c r="D308" s="21" t="n">
        <f aca="false">SUM(E308:I308)</f>
        <v>801139</v>
      </c>
      <c r="E308" s="31" t="n">
        <v>0</v>
      </c>
      <c r="F308" s="127" t="n">
        <v>539544</v>
      </c>
      <c r="G308" s="31" t="n">
        <v>0</v>
      </c>
      <c r="H308" s="127" t="n">
        <v>261595</v>
      </c>
      <c r="I308" s="31" t="n">
        <v>0</v>
      </c>
      <c r="J308" s="31" t="n">
        <v>0</v>
      </c>
      <c r="K308" s="31" t="n">
        <v>0</v>
      </c>
      <c r="L308" s="127" t="n">
        <v>1454</v>
      </c>
      <c r="M308" s="127" t="n">
        <v>2813756</v>
      </c>
      <c r="N308" s="31" t="n">
        <v>0</v>
      </c>
      <c r="O308" s="31" t="n">
        <v>0</v>
      </c>
      <c r="P308" s="31" t="n">
        <v>0</v>
      </c>
      <c r="Q308" s="31" t="n">
        <v>0</v>
      </c>
      <c r="R308" s="31" t="n">
        <v>0</v>
      </c>
      <c r="S308" s="31" t="n">
        <v>0</v>
      </c>
      <c r="T308" s="31" t="n">
        <v>0</v>
      </c>
      <c r="U308" s="31" t="n">
        <v>0</v>
      </c>
      <c r="V308" s="31" t="n">
        <v>0</v>
      </c>
      <c r="W308" s="116"/>
      <c r="X308" s="116"/>
    </row>
    <row r="309" s="60" customFormat="true" ht="14.35" hidden="false" customHeight="false" outlineLevel="0" collapsed="false">
      <c r="A309" s="38" t="s">
        <v>538</v>
      </c>
      <c r="B309" s="64" t="s">
        <v>539</v>
      </c>
      <c r="C309" s="125" t="n">
        <f aca="false">D309+M309+Q309+V309</f>
        <v>5824777</v>
      </c>
      <c r="D309" s="125" t="n">
        <f aca="false">SUM(E309:I309)</f>
        <v>0</v>
      </c>
      <c r="E309" s="125" t="n">
        <v>0</v>
      </c>
      <c r="F309" s="125" t="n">
        <v>0</v>
      </c>
      <c r="G309" s="125" t="n">
        <v>0</v>
      </c>
      <c r="H309" s="125" t="n">
        <v>0</v>
      </c>
      <c r="I309" s="125" t="n">
        <v>0</v>
      </c>
      <c r="J309" s="126" t="n">
        <v>0</v>
      </c>
      <c r="K309" s="126" t="n">
        <v>0</v>
      </c>
      <c r="L309" s="125" t="n">
        <v>0</v>
      </c>
      <c r="M309" s="125" t="n">
        <v>0</v>
      </c>
      <c r="N309" s="126" t="n">
        <v>0</v>
      </c>
      <c r="O309" s="126" t="n">
        <v>0</v>
      </c>
      <c r="P309" s="123" t="n">
        <v>924.21</v>
      </c>
      <c r="Q309" s="123" t="n">
        <v>5824777</v>
      </c>
      <c r="R309" s="125" t="n">
        <v>0</v>
      </c>
      <c r="S309" s="125" t="n">
        <v>0</v>
      </c>
      <c r="T309" s="125" t="n">
        <v>0</v>
      </c>
      <c r="U309" s="125" t="n">
        <v>0</v>
      </c>
      <c r="V309" s="125" t="n">
        <v>0</v>
      </c>
      <c r="W309" s="116"/>
      <c r="X309" s="116"/>
    </row>
    <row r="310" s="60" customFormat="true" ht="14.35" hidden="false" customHeight="false" outlineLevel="0" collapsed="false">
      <c r="A310" s="38" t="s">
        <v>540</v>
      </c>
      <c r="B310" s="70" t="s">
        <v>541</v>
      </c>
      <c r="C310" s="21" t="n">
        <f aca="false">D310+M310+Q310+V310</f>
        <v>910281</v>
      </c>
      <c r="D310" s="21" t="n">
        <f aca="false">SUM(E310:I310)</f>
        <v>787177</v>
      </c>
      <c r="E310" s="31" t="n">
        <v>0</v>
      </c>
      <c r="F310" s="31" t="n">
        <v>0</v>
      </c>
      <c r="G310" s="31" t="n">
        <v>0</v>
      </c>
      <c r="H310" s="31" t="n">
        <v>0</v>
      </c>
      <c r="I310" s="31" t="n">
        <v>787177</v>
      </c>
      <c r="J310" s="31" t="n">
        <v>0</v>
      </c>
      <c r="K310" s="31" t="n">
        <v>0</v>
      </c>
      <c r="L310" s="31" t="n">
        <v>0</v>
      </c>
      <c r="M310" s="31" t="n">
        <v>0</v>
      </c>
      <c r="N310" s="31" t="n">
        <v>0</v>
      </c>
      <c r="O310" s="31" t="n">
        <v>0</v>
      </c>
      <c r="P310" s="31" t="n">
        <v>0</v>
      </c>
      <c r="Q310" s="21" t="n">
        <v>0</v>
      </c>
      <c r="R310" s="31" t="n">
        <v>0</v>
      </c>
      <c r="S310" s="31" t="n">
        <v>0</v>
      </c>
      <c r="T310" s="31" t="n">
        <v>0</v>
      </c>
      <c r="U310" s="31" t="n">
        <v>0</v>
      </c>
      <c r="V310" s="21" t="n">
        <v>123104</v>
      </c>
      <c r="W310" s="116"/>
      <c r="X310" s="116"/>
    </row>
    <row r="311" s="60" customFormat="true" ht="14.35" hidden="false" customHeight="false" outlineLevel="0" collapsed="false">
      <c r="A311" s="38" t="s">
        <v>542</v>
      </c>
      <c r="B311" s="70" t="s">
        <v>543</v>
      </c>
      <c r="C311" s="21" t="n">
        <f aca="false">D311+M311+Q311+V311</f>
        <v>5100000</v>
      </c>
      <c r="D311" s="21" t="n">
        <f aca="false">SUM(E311:I311)</f>
        <v>5100000</v>
      </c>
      <c r="E311" s="127" t="n">
        <v>3792130</v>
      </c>
      <c r="F311" s="31" t="n">
        <v>0</v>
      </c>
      <c r="G311" s="127" t="n">
        <v>1307870</v>
      </c>
      <c r="H311" s="31" t="n">
        <v>0</v>
      </c>
      <c r="I311" s="31" t="n">
        <v>0</v>
      </c>
      <c r="J311" s="31" t="n">
        <v>0</v>
      </c>
      <c r="K311" s="31" t="n">
        <v>0</v>
      </c>
      <c r="L311" s="31" t="n">
        <v>0</v>
      </c>
      <c r="M311" s="31" t="n">
        <v>0</v>
      </c>
      <c r="N311" s="31" t="n">
        <v>0</v>
      </c>
      <c r="O311" s="31" t="n">
        <v>0</v>
      </c>
      <c r="P311" s="31" t="n">
        <v>0</v>
      </c>
      <c r="Q311" s="21" t="n">
        <v>0</v>
      </c>
      <c r="R311" s="31" t="n">
        <v>0</v>
      </c>
      <c r="S311" s="31" t="n">
        <v>0</v>
      </c>
      <c r="T311" s="31" t="n">
        <v>0</v>
      </c>
      <c r="U311" s="31" t="n">
        <v>0</v>
      </c>
      <c r="V311" s="31" t="n">
        <v>0</v>
      </c>
      <c r="W311" s="116"/>
      <c r="X311" s="116"/>
    </row>
    <row r="312" s="60" customFormat="true" ht="14.35" hidden="false" customHeight="false" outlineLevel="0" collapsed="false">
      <c r="A312" s="38" t="s">
        <v>544</v>
      </c>
      <c r="B312" s="64" t="s">
        <v>545</v>
      </c>
      <c r="C312" s="125" t="n">
        <f aca="false">D312+M312+Q312+V312</f>
        <v>9770006</v>
      </c>
      <c r="D312" s="125" t="n">
        <f aca="false">SUM(E312:I312)</f>
        <v>2216548</v>
      </c>
      <c r="E312" s="123" t="n">
        <v>1668395</v>
      </c>
      <c r="F312" s="123" t="n">
        <v>329726</v>
      </c>
      <c r="G312" s="125" t="n">
        <v>0</v>
      </c>
      <c r="H312" s="123" t="n">
        <v>218427</v>
      </c>
      <c r="I312" s="125" t="n">
        <v>0</v>
      </c>
      <c r="J312" s="126" t="n">
        <v>0</v>
      </c>
      <c r="K312" s="126" t="n">
        <v>0</v>
      </c>
      <c r="L312" s="123" t="n">
        <v>732</v>
      </c>
      <c r="M312" s="123" t="n">
        <v>1578070</v>
      </c>
      <c r="N312" s="126" t="n">
        <v>0</v>
      </c>
      <c r="O312" s="126" t="n">
        <v>0</v>
      </c>
      <c r="P312" s="123" t="n">
        <v>1302.525</v>
      </c>
      <c r="Q312" s="123" t="n">
        <v>5975388</v>
      </c>
      <c r="R312" s="125" t="n">
        <v>0</v>
      </c>
      <c r="S312" s="125" t="n">
        <v>0</v>
      </c>
      <c r="T312" s="125" t="n">
        <v>0</v>
      </c>
      <c r="U312" s="125" t="n">
        <v>0</v>
      </c>
      <c r="V312" s="125" t="n">
        <v>0</v>
      </c>
      <c r="W312" s="116"/>
      <c r="X312" s="116"/>
    </row>
    <row r="313" s="60" customFormat="true" ht="14.35" hidden="false" customHeight="false" outlineLevel="0" collapsed="false">
      <c r="A313" s="38" t="s">
        <v>546</v>
      </c>
      <c r="B313" s="70" t="s">
        <v>547</v>
      </c>
      <c r="C313" s="21" t="n">
        <f aca="false">D313+M313+Q313+V313</f>
        <v>6906235</v>
      </c>
      <c r="D313" s="21" t="n">
        <f aca="false">SUM(E313:I313)</f>
        <v>4534800</v>
      </c>
      <c r="E313" s="127" t="n">
        <v>2676516</v>
      </c>
      <c r="F313" s="127" t="n">
        <v>608487</v>
      </c>
      <c r="G313" s="127" t="n">
        <v>962422</v>
      </c>
      <c r="H313" s="127" t="n">
        <v>287375</v>
      </c>
      <c r="I313" s="31" t="n">
        <v>0</v>
      </c>
      <c r="J313" s="31" t="n">
        <v>0</v>
      </c>
      <c r="K313" s="31" t="n">
        <v>0</v>
      </c>
      <c r="L313" s="127" t="n">
        <v>1210</v>
      </c>
      <c r="M313" s="127" t="n">
        <v>2371435</v>
      </c>
      <c r="N313" s="31" t="n">
        <v>0</v>
      </c>
      <c r="O313" s="31" t="n">
        <v>0</v>
      </c>
      <c r="P313" s="31" t="n">
        <v>0</v>
      </c>
      <c r="Q313" s="21" t="n">
        <v>0</v>
      </c>
      <c r="R313" s="31" t="n">
        <v>0</v>
      </c>
      <c r="S313" s="31" t="n">
        <v>0</v>
      </c>
      <c r="T313" s="31" t="n">
        <v>0</v>
      </c>
      <c r="U313" s="31" t="n">
        <v>0</v>
      </c>
      <c r="V313" s="31" t="n">
        <v>0</v>
      </c>
      <c r="W313" s="116"/>
      <c r="X313" s="116"/>
    </row>
    <row r="314" s="60" customFormat="true" ht="14.35" hidden="false" customHeight="false" outlineLevel="0" collapsed="false">
      <c r="A314" s="38" t="s">
        <v>548</v>
      </c>
      <c r="B314" s="70" t="s">
        <v>549</v>
      </c>
      <c r="C314" s="21" t="n">
        <f aca="false">D314+M314+Q314+V314</f>
        <v>3751582</v>
      </c>
      <c r="D314" s="21" t="n">
        <f aca="false">SUM(E314:I314)</f>
        <v>3751582</v>
      </c>
      <c r="E314" s="127" t="n">
        <v>3751582</v>
      </c>
      <c r="F314" s="31" t="n">
        <v>0</v>
      </c>
      <c r="G314" s="31" t="n">
        <v>0</v>
      </c>
      <c r="H314" s="31" t="n">
        <v>0</v>
      </c>
      <c r="I314" s="31" t="n">
        <v>0</v>
      </c>
      <c r="J314" s="31" t="n">
        <v>0</v>
      </c>
      <c r="K314" s="31" t="n">
        <v>0</v>
      </c>
      <c r="L314" s="31" t="n">
        <v>0</v>
      </c>
      <c r="M314" s="31" t="n">
        <v>0</v>
      </c>
      <c r="N314" s="31" t="n">
        <v>0</v>
      </c>
      <c r="O314" s="31" t="n">
        <v>0</v>
      </c>
      <c r="P314" s="31" t="n">
        <v>0</v>
      </c>
      <c r="Q314" s="21" t="n">
        <v>0</v>
      </c>
      <c r="R314" s="31" t="n">
        <v>0</v>
      </c>
      <c r="S314" s="31" t="n">
        <v>0</v>
      </c>
      <c r="T314" s="31" t="n">
        <v>0</v>
      </c>
      <c r="U314" s="31" t="n">
        <v>0</v>
      </c>
      <c r="V314" s="31" t="n">
        <v>0</v>
      </c>
      <c r="W314" s="116"/>
      <c r="X314" s="116"/>
    </row>
    <row r="315" s="60" customFormat="true" ht="14.35" hidden="false" customHeight="false" outlineLevel="0" collapsed="false">
      <c r="A315" s="38" t="s">
        <v>550</v>
      </c>
      <c r="B315" s="70" t="s">
        <v>551</v>
      </c>
      <c r="C315" s="21" t="n">
        <f aca="false">D315+M315+Q315+V315</f>
        <v>970161</v>
      </c>
      <c r="D315" s="21" t="n">
        <f aca="false">SUM(E315:I315)</f>
        <v>970161</v>
      </c>
      <c r="E315" s="31" t="n">
        <v>0</v>
      </c>
      <c r="F315" s="127" t="n">
        <v>728771</v>
      </c>
      <c r="G315" s="31" t="n">
        <v>0</v>
      </c>
      <c r="H315" s="127" t="n">
        <v>241390</v>
      </c>
      <c r="I315" s="31" t="n">
        <v>0</v>
      </c>
      <c r="J315" s="31" t="n">
        <v>0</v>
      </c>
      <c r="K315" s="31" t="n">
        <v>0</v>
      </c>
      <c r="L315" s="31" t="n">
        <v>0</v>
      </c>
      <c r="M315" s="31" t="n">
        <v>0</v>
      </c>
      <c r="N315" s="31" t="n">
        <v>0</v>
      </c>
      <c r="O315" s="31" t="n">
        <v>0</v>
      </c>
      <c r="P315" s="31" t="n">
        <v>0</v>
      </c>
      <c r="Q315" s="21" t="n">
        <v>0</v>
      </c>
      <c r="R315" s="31" t="n">
        <v>0</v>
      </c>
      <c r="S315" s="31" t="n">
        <v>0</v>
      </c>
      <c r="T315" s="31" t="n">
        <v>0</v>
      </c>
      <c r="U315" s="31" t="n">
        <v>0</v>
      </c>
      <c r="V315" s="31" t="n">
        <v>0</v>
      </c>
      <c r="W315" s="116"/>
      <c r="X315" s="116"/>
    </row>
    <row r="316" s="60" customFormat="true" ht="14.35" hidden="false" customHeight="false" outlineLevel="0" collapsed="false">
      <c r="A316" s="38" t="s">
        <v>552</v>
      </c>
      <c r="B316" s="64" t="s">
        <v>553</v>
      </c>
      <c r="C316" s="125" t="n">
        <f aca="false">D316+M316+Q316+V316</f>
        <v>2500407</v>
      </c>
      <c r="D316" s="125" t="n">
        <f aca="false">SUM(E316:I316)</f>
        <v>2304107</v>
      </c>
      <c r="E316" s="125" t="n">
        <v>0</v>
      </c>
      <c r="F316" s="125" t="n">
        <v>0</v>
      </c>
      <c r="G316" s="125" t="n">
        <v>0</v>
      </c>
      <c r="H316" s="125" t="n">
        <v>0</v>
      </c>
      <c r="I316" s="123" t="n">
        <v>2304107</v>
      </c>
      <c r="J316" s="126" t="n">
        <v>0</v>
      </c>
      <c r="K316" s="126" t="n">
        <v>0</v>
      </c>
      <c r="L316" s="125" t="n">
        <v>0</v>
      </c>
      <c r="M316" s="125" t="n">
        <v>0</v>
      </c>
      <c r="N316" s="126" t="n">
        <v>0</v>
      </c>
      <c r="O316" s="126" t="n">
        <v>0</v>
      </c>
      <c r="P316" s="125" t="n">
        <v>0</v>
      </c>
      <c r="Q316" s="125" t="n">
        <v>0</v>
      </c>
      <c r="R316" s="125" t="n">
        <v>0</v>
      </c>
      <c r="S316" s="125" t="n">
        <v>0</v>
      </c>
      <c r="T316" s="125" t="n">
        <v>0</v>
      </c>
      <c r="U316" s="125" t="n">
        <v>0</v>
      </c>
      <c r="V316" s="125" t="n">
        <v>196300</v>
      </c>
      <c r="W316" s="116"/>
      <c r="X316" s="116"/>
    </row>
    <row r="317" s="60" customFormat="true" ht="14.35" hidden="false" customHeight="false" outlineLevel="0" collapsed="false">
      <c r="A317" s="38" t="s">
        <v>554</v>
      </c>
      <c r="B317" s="70" t="s">
        <v>555</v>
      </c>
      <c r="C317" s="21" t="n">
        <f aca="false">D317+M317+Q317+V317</f>
        <v>2037999</v>
      </c>
      <c r="D317" s="21" t="n">
        <f aca="false">SUM(E317:I317)</f>
        <v>2037999</v>
      </c>
      <c r="E317" s="127" t="n">
        <v>1651640</v>
      </c>
      <c r="F317" s="127" t="n">
        <v>386359</v>
      </c>
      <c r="G317" s="31" t="n">
        <v>0</v>
      </c>
      <c r="H317" s="31" t="n">
        <v>0</v>
      </c>
      <c r="I317" s="31" t="n">
        <v>0</v>
      </c>
      <c r="J317" s="31" t="n">
        <v>0</v>
      </c>
      <c r="K317" s="31" t="n">
        <v>0</v>
      </c>
      <c r="L317" s="31" t="n">
        <v>0</v>
      </c>
      <c r="M317" s="31" t="n">
        <v>0</v>
      </c>
      <c r="N317" s="31" t="n">
        <v>0</v>
      </c>
      <c r="O317" s="31" t="n">
        <v>0</v>
      </c>
      <c r="P317" s="31" t="n">
        <v>0</v>
      </c>
      <c r="Q317" s="21" t="n">
        <v>0</v>
      </c>
      <c r="R317" s="31" t="n">
        <v>0</v>
      </c>
      <c r="S317" s="31" t="n">
        <v>0</v>
      </c>
      <c r="T317" s="31" t="n">
        <v>0</v>
      </c>
      <c r="U317" s="31" t="n">
        <v>0</v>
      </c>
      <c r="V317" s="31" t="n">
        <v>0</v>
      </c>
      <c r="W317" s="116"/>
      <c r="X317" s="116"/>
    </row>
    <row r="318" s="60" customFormat="true" ht="14.35" hidden="false" customHeight="false" outlineLevel="0" collapsed="false">
      <c r="A318" s="38" t="s">
        <v>556</v>
      </c>
      <c r="B318" s="64" t="s">
        <v>557</v>
      </c>
      <c r="C318" s="125" t="n">
        <f aca="false">D318+M318+Q318+V318</f>
        <v>3041101.09</v>
      </c>
      <c r="D318" s="125" t="n">
        <f aca="false">SUM(E318:I318)</f>
        <v>2579997</v>
      </c>
      <c r="E318" s="123" t="n">
        <v>1205654</v>
      </c>
      <c r="F318" s="123" t="n">
        <v>267384</v>
      </c>
      <c r="G318" s="123" t="n">
        <v>483233</v>
      </c>
      <c r="H318" s="123" t="n">
        <v>146666</v>
      </c>
      <c r="I318" s="123" t="n">
        <v>477060</v>
      </c>
      <c r="J318" s="126" t="n">
        <v>0</v>
      </c>
      <c r="K318" s="126" t="n">
        <v>0</v>
      </c>
      <c r="L318" s="125" t="n">
        <v>0</v>
      </c>
      <c r="M318" s="125" t="n">
        <v>0</v>
      </c>
      <c r="N318" s="126" t="n">
        <v>0</v>
      </c>
      <c r="O318" s="126" t="n">
        <v>0</v>
      </c>
      <c r="P318" s="125" t="n">
        <v>0</v>
      </c>
      <c r="Q318" s="125" t="n">
        <v>0</v>
      </c>
      <c r="R318" s="125" t="n">
        <v>0</v>
      </c>
      <c r="S318" s="125" t="n">
        <v>0</v>
      </c>
      <c r="T318" s="125" t="n">
        <v>0</v>
      </c>
      <c r="U318" s="125" t="n">
        <v>0</v>
      </c>
      <c r="V318" s="125" t="n">
        <v>461104.09</v>
      </c>
      <c r="W318" s="116"/>
      <c r="X318" s="116"/>
    </row>
    <row r="319" s="60" customFormat="true" ht="14.35" hidden="false" customHeight="false" outlineLevel="0" collapsed="false">
      <c r="A319" s="38" t="s">
        <v>558</v>
      </c>
      <c r="B319" s="70" t="s">
        <v>559</v>
      </c>
      <c r="C319" s="21" t="n">
        <f aca="false">D319+M319+Q319+V319</f>
        <v>2214728</v>
      </c>
      <c r="D319" s="21" t="n">
        <f aca="false">SUM(E319:I319)</f>
        <v>2214728</v>
      </c>
      <c r="E319" s="127" t="n">
        <v>1815023</v>
      </c>
      <c r="F319" s="127" t="n">
        <v>126047</v>
      </c>
      <c r="G319" s="31" t="n">
        <v>0</v>
      </c>
      <c r="H319" s="127" t="n">
        <v>273658</v>
      </c>
      <c r="I319" s="31" t="n">
        <v>0</v>
      </c>
      <c r="J319" s="31" t="n">
        <v>0</v>
      </c>
      <c r="K319" s="31" t="n">
        <v>0</v>
      </c>
      <c r="L319" s="31" t="n">
        <v>0</v>
      </c>
      <c r="M319" s="31" t="n">
        <v>0</v>
      </c>
      <c r="N319" s="31" t="n">
        <v>0</v>
      </c>
      <c r="O319" s="31" t="n">
        <v>0</v>
      </c>
      <c r="P319" s="31" t="n">
        <v>0</v>
      </c>
      <c r="Q319" s="21" t="n">
        <v>0</v>
      </c>
      <c r="R319" s="31" t="n">
        <v>0</v>
      </c>
      <c r="S319" s="31" t="n">
        <v>0</v>
      </c>
      <c r="T319" s="31" t="n">
        <v>0</v>
      </c>
      <c r="U319" s="31" t="n">
        <v>0</v>
      </c>
      <c r="V319" s="31" t="n">
        <v>0</v>
      </c>
      <c r="W319" s="116"/>
      <c r="X319" s="116"/>
    </row>
    <row r="320" s="60" customFormat="true" ht="14.35" hidden="false" customHeight="false" outlineLevel="0" collapsed="false">
      <c r="A320" s="38" t="s">
        <v>560</v>
      </c>
      <c r="B320" s="70" t="s">
        <v>561</v>
      </c>
      <c r="C320" s="21" t="n">
        <f aca="false">D320+M320+Q320+V320</f>
        <v>2771403</v>
      </c>
      <c r="D320" s="21" t="n">
        <f aca="false">SUM(E320:I320)</f>
        <v>2771403</v>
      </c>
      <c r="E320" s="127" t="n">
        <v>2458747</v>
      </c>
      <c r="F320" s="127" t="n">
        <v>198814</v>
      </c>
      <c r="G320" s="31" t="n">
        <v>0</v>
      </c>
      <c r="H320" s="127" t="n">
        <v>113842</v>
      </c>
      <c r="I320" s="31" t="n">
        <v>0</v>
      </c>
      <c r="J320" s="31" t="n">
        <v>0</v>
      </c>
      <c r="K320" s="31" t="n">
        <v>0</v>
      </c>
      <c r="L320" s="31" t="n">
        <v>0</v>
      </c>
      <c r="M320" s="31" t="n">
        <v>0</v>
      </c>
      <c r="N320" s="31" t="n">
        <v>0</v>
      </c>
      <c r="O320" s="31" t="n">
        <v>0</v>
      </c>
      <c r="P320" s="31" t="n">
        <v>0</v>
      </c>
      <c r="Q320" s="21" t="n">
        <v>0</v>
      </c>
      <c r="R320" s="31" t="n">
        <v>0</v>
      </c>
      <c r="S320" s="31" t="n">
        <v>0</v>
      </c>
      <c r="T320" s="31" t="n">
        <v>0</v>
      </c>
      <c r="U320" s="31" t="n">
        <v>0</v>
      </c>
      <c r="V320" s="31" t="n">
        <v>0</v>
      </c>
      <c r="W320" s="116"/>
      <c r="X320" s="116"/>
    </row>
    <row r="321" s="60" customFormat="true" ht="14.35" hidden="false" customHeight="false" outlineLevel="0" collapsed="false">
      <c r="A321" s="38" t="s">
        <v>562</v>
      </c>
      <c r="B321" s="70" t="s">
        <v>563</v>
      </c>
      <c r="C321" s="21" t="n">
        <f aca="false">D321+M321+Q321+V321</f>
        <v>4474541</v>
      </c>
      <c r="D321" s="21" t="n">
        <f aca="false">SUM(E321:I321)</f>
        <v>2934205</v>
      </c>
      <c r="E321" s="127" t="n">
        <v>2676899</v>
      </c>
      <c r="F321" s="127" t="n">
        <v>174757</v>
      </c>
      <c r="G321" s="31" t="n">
        <v>0</v>
      </c>
      <c r="H321" s="127" t="n">
        <v>82549</v>
      </c>
      <c r="I321" s="31" t="n">
        <v>0</v>
      </c>
      <c r="J321" s="31" t="n">
        <v>0</v>
      </c>
      <c r="K321" s="31" t="n">
        <v>0</v>
      </c>
      <c r="L321" s="127" t="n">
        <v>755</v>
      </c>
      <c r="M321" s="127" t="n">
        <v>1540336</v>
      </c>
      <c r="N321" s="31" t="n">
        <v>0</v>
      </c>
      <c r="O321" s="31" t="n">
        <v>0</v>
      </c>
      <c r="P321" s="31" t="n">
        <v>0</v>
      </c>
      <c r="Q321" s="21" t="n">
        <v>0</v>
      </c>
      <c r="R321" s="31" t="n">
        <v>0</v>
      </c>
      <c r="S321" s="31" t="n">
        <v>0</v>
      </c>
      <c r="T321" s="31" t="n">
        <v>0</v>
      </c>
      <c r="U321" s="31" t="n">
        <v>0</v>
      </c>
      <c r="V321" s="31" t="n">
        <v>0</v>
      </c>
      <c r="W321" s="116"/>
      <c r="X321" s="116"/>
    </row>
    <row r="322" s="60" customFormat="true" ht="14.35" hidden="false" customHeight="false" outlineLevel="0" collapsed="false">
      <c r="A322" s="38" t="s">
        <v>564</v>
      </c>
      <c r="B322" s="64" t="s">
        <v>565</v>
      </c>
      <c r="C322" s="125" t="n">
        <f aca="false">D322+M322+Q322+V322</f>
        <v>4641333.78</v>
      </c>
      <c r="D322" s="125" t="n">
        <f aca="false">SUM(E322:I322)</f>
        <v>4000442.68</v>
      </c>
      <c r="E322" s="123" t="n">
        <v>1726380</v>
      </c>
      <c r="F322" s="123" t="n">
        <v>350853.14</v>
      </c>
      <c r="G322" s="123" t="n">
        <v>820823.95</v>
      </c>
      <c r="H322" s="123" t="n">
        <v>367366.59</v>
      </c>
      <c r="I322" s="123" t="n">
        <v>735019</v>
      </c>
      <c r="J322" s="126" t="n">
        <v>0</v>
      </c>
      <c r="K322" s="126" t="n">
        <v>0</v>
      </c>
      <c r="L322" s="125" t="n">
        <v>0</v>
      </c>
      <c r="M322" s="125" t="n">
        <v>0</v>
      </c>
      <c r="N322" s="126" t="n">
        <v>0</v>
      </c>
      <c r="O322" s="126" t="n">
        <v>0</v>
      </c>
      <c r="P322" s="125" t="n">
        <v>0</v>
      </c>
      <c r="Q322" s="125" t="n">
        <v>0</v>
      </c>
      <c r="R322" s="125" t="n">
        <v>0</v>
      </c>
      <c r="S322" s="125" t="n">
        <v>0</v>
      </c>
      <c r="T322" s="125" t="n">
        <v>0</v>
      </c>
      <c r="U322" s="125" t="n">
        <v>0</v>
      </c>
      <c r="V322" s="125" t="n">
        <v>640891.1</v>
      </c>
      <c r="W322" s="116"/>
      <c r="X322" s="116"/>
    </row>
    <row r="323" s="60" customFormat="true" ht="14.35" hidden="false" customHeight="false" outlineLevel="0" collapsed="false">
      <c r="A323" s="38" t="s">
        <v>566</v>
      </c>
      <c r="B323" s="70" t="s">
        <v>209</v>
      </c>
      <c r="C323" s="21" t="n">
        <f aca="false">D323+M323+Q323+V323</f>
        <v>1083111</v>
      </c>
      <c r="D323" s="21" t="n">
        <f aca="false">SUM(E323:I323)</f>
        <v>957946</v>
      </c>
      <c r="E323" s="31" t="n">
        <v>0</v>
      </c>
      <c r="F323" s="31" t="n">
        <v>0</v>
      </c>
      <c r="G323" s="31" t="n">
        <v>0</v>
      </c>
      <c r="H323" s="31" t="n">
        <v>0</v>
      </c>
      <c r="I323" s="127" t="n">
        <v>957946</v>
      </c>
      <c r="J323" s="31" t="n">
        <v>0</v>
      </c>
      <c r="K323" s="31" t="n">
        <v>0</v>
      </c>
      <c r="L323" s="31" t="n">
        <v>0</v>
      </c>
      <c r="M323" s="31" t="n">
        <v>0</v>
      </c>
      <c r="N323" s="31" t="n">
        <v>0</v>
      </c>
      <c r="O323" s="31" t="n">
        <v>0</v>
      </c>
      <c r="P323" s="31" t="n">
        <v>0</v>
      </c>
      <c r="Q323" s="21" t="n">
        <v>0</v>
      </c>
      <c r="R323" s="31" t="n">
        <v>0</v>
      </c>
      <c r="S323" s="31" t="n">
        <v>0</v>
      </c>
      <c r="T323" s="31" t="n">
        <v>0</v>
      </c>
      <c r="U323" s="31" t="n">
        <v>0</v>
      </c>
      <c r="V323" s="21" t="n">
        <v>125165</v>
      </c>
      <c r="W323" s="116"/>
      <c r="X323" s="116"/>
    </row>
    <row r="324" s="60" customFormat="true" ht="14.35" hidden="false" customHeight="false" outlineLevel="0" collapsed="false">
      <c r="A324" s="38" t="s">
        <v>567</v>
      </c>
      <c r="B324" s="70" t="s">
        <v>568</v>
      </c>
      <c r="C324" s="21" t="n">
        <f aca="false">D324+M324+Q324+V324</f>
        <v>257129</v>
      </c>
      <c r="D324" s="21" t="n">
        <f aca="false">SUM(E324:I324)</f>
        <v>176369</v>
      </c>
      <c r="E324" s="31" t="n">
        <v>0</v>
      </c>
      <c r="F324" s="31" t="n">
        <v>0</v>
      </c>
      <c r="G324" s="31" t="n">
        <v>0</v>
      </c>
      <c r="H324" s="31" t="n">
        <v>0</v>
      </c>
      <c r="I324" s="127" t="n">
        <v>176369</v>
      </c>
      <c r="J324" s="31" t="n">
        <v>0</v>
      </c>
      <c r="K324" s="31" t="n">
        <v>0</v>
      </c>
      <c r="L324" s="31" t="n">
        <v>0</v>
      </c>
      <c r="M324" s="31" t="n">
        <v>0</v>
      </c>
      <c r="N324" s="31" t="n">
        <v>0</v>
      </c>
      <c r="O324" s="31" t="n">
        <v>0</v>
      </c>
      <c r="P324" s="31" t="n">
        <v>0</v>
      </c>
      <c r="Q324" s="21" t="n">
        <v>0</v>
      </c>
      <c r="R324" s="31" t="n">
        <v>0</v>
      </c>
      <c r="S324" s="31" t="n">
        <v>0</v>
      </c>
      <c r="T324" s="31" t="n">
        <v>0</v>
      </c>
      <c r="U324" s="31" t="n">
        <v>0</v>
      </c>
      <c r="V324" s="21" t="n">
        <v>80760</v>
      </c>
      <c r="W324" s="116"/>
      <c r="X324" s="116"/>
    </row>
    <row r="325" s="60" customFormat="true" ht="14.35" hidden="false" customHeight="false" outlineLevel="0" collapsed="false">
      <c r="A325" s="38" t="s">
        <v>569</v>
      </c>
      <c r="B325" s="70" t="s">
        <v>570</v>
      </c>
      <c r="C325" s="21" t="n">
        <f aca="false">D325+M325+Q325+V325</f>
        <v>2187763.92</v>
      </c>
      <c r="D325" s="21" t="n">
        <f aca="false">SUM(E325:I325)</f>
        <v>1052670.92</v>
      </c>
      <c r="E325" s="127" t="n">
        <v>910149.92</v>
      </c>
      <c r="F325" s="31" t="n">
        <v>0</v>
      </c>
      <c r="G325" s="31" t="n">
        <v>0</v>
      </c>
      <c r="H325" s="127" t="n">
        <v>142521</v>
      </c>
      <c r="I325" s="31" t="n">
        <v>0</v>
      </c>
      <c r="J325" s="31" t="n">
        <v>0</v>
      </c>
      <c r="K325" s="31" t="n">
        <v>0</v>
      </c>
      <c r="L325" s="127" t="n">
        <v>466</v>
      </c>
      <c r="M325" s="127" t="n">
        <v>1135093</v>
      </c>
      <c r="N325" s="31" t="n">
        <v>0</v>
      </c>
      <c r="O325" s="31" t="n">
        <v>0</v>
      </c>
      <c r="P325" s="31" t="n">
        <v>0</v>
      </c>
      <c r="Q325" s="21" t="n">
        <v>0</v>
      </c>
      <c r="R325" s="31" t="n">
        <v>0</v>
      </c>
      <c r="S325" s="31" t="n">
        <v>0</v>
      </c>
      <c r="T325" s="31" t="n">
        <v>0</v>
      </c>
      <c r="U325" s="31" t="n">
        <v>0</v>
      </c>
      <c r="V325" s="31" t="n">
        <v>0</v>
      </c>
      <c r="W325" s="116"/>
      <c r="X325" s="116"/>
    </row>
    <row r="326" s="60" customFormat="true" ht="14.35" hidden="false" customHeight="false" outlineLevel="0" collapsed="false">
      <c r="A326" s="38" t="s">
        <v>571</v>
      </c>
      <c r="B326" s="70" t="s">
        <v>572</v>
      </c>
      <c r="C326" s="21" t="n">
        <f aca="false">D326+M326+Q326+V326</f>
        <v>1501251.06</v>
      </c>
      <c r="D326" s="21" t="n">
        <f aca="false">SUM(E326:I326)</f>
        <v>1501251.06</v>
      </c>
      <c r="E326" s="127" t="n">
        <v>986439.06</v>
      </c>
      <c r="F326" s="31" t="n">
        <v>0</v>
      </c>
      <c r="G326" s="31" t="n">
        <v>299406</v>
      </c>
      <c r="H326" s="127" t="n">
        <v>215406</v>
      </c>
      <c r="I326" s="31" t="n">
        <v>0</v>
      </c>
      <c r="J326" s="31" t="n">
        <v>0</v>
      </c>
      <c r="K326" s="31" t="n">
        <v>0</v>
      </c>
      <c r="L326" s="31" t="n">
        <v>0</v>
      </c>
      <c r="M326" s="31" t="n">
        <v>0</v>
      </c>
      <c r="N326" s="31" t="n">
        <v>0</v>
      </c>
      <c r="O326" s="31" t="n">
        <v>0</v>
      </c>
      <c r="P326" s="31" t="n">
        <v>0</v>
      </c>
      <c r="Q326" s="21" t="n">
        <v>0</v>
      </c>
      <c r="R326" s="31" t="n">
        <v>0</v>
      </c>
      <c r="S326" s="31" t="n">
        <v>0</v>
      </c>
      <c r="T326" s="31" t="n">
        <v>0</v>
      </c>
      <c r="U326" s="31" t="n">
        <v>0</v>
      </c>
      <c r="V326" s="31" t="n">
        <v>0</v>
      </c>
      <c r="W326" s="116"/>
      <c r="X326" s="116"/>
    </row>
    <row r="327" s="60" customFormat="true" ht="14.35" hidden="false" customHeight="false" outlineLevel="0" collapsed="false">
      <c r="A327" s="38" t="s">
        <v>573</v>
      </c>
      <c r="B327" s="70" t="s">
        <v>574</v>
      </c>
      <c r="C327" s="21" t="n">
        <f aca="false">D327+M327+Q327+V327</f>
        <v>1078526</v>
      </c>
      <c r="D327" s="21" t="n">
        <f aca="false">SUM(E327:I327)</f>
        <v>0</v>
      </c>
      <c r="E327" s="31" t="n">
        <v>0</v>
      </c>
      <c r="F327" s="31" t="n">
        <v>0</v>
      </c>
      <c r="G327" s="31" t="n">
        <v>0</v>
      </c>
      <c r="H327" s="31" t="n">
        <v>0</v>
      </c>
      <c r="I327" s="31" t="n">
        <v>0</v>
      </c>
      <c r="J327" s="31" t="n">
        <v>0</v>
      </c>
      <c r="K327" s="31" t="n">
        <v>0</v>
      </c>
      <c r="L327" s="127" t="n">
        <v>471</v>
      </c>
      <c r="M327" s="127" t="n">
        <v>1078526</v>
      </c>
      <c r="N327" s="31" t="n">
        <v>0</v>
      </c>
      <c r="O327" s="31" t="n">
        <v>0</v>
      </c>
      <c r="P327" s="31" t="n">
        <v>0</v>
      </c>
      <c r="Q327" s="21" t="n">
        <v>0</v>
      </c>
      <c r="R327" s="31" t="n">
        <v>0</v>
      </c>
      <c r="S327" s="31" t="n">
        <v>0</v>
      </c>
      <c r="T327" s="31" t="n">
        <v>0</v>
      </c>
      <c r="U327" s="31" t="n">
        <v>0</v>
      </c>
      <c r="V327" s="31" t="n">
        <v>0</v>
      </c>
      <c r="W327" s="116"/>
      <c r="X327" s="116"/>
    </row>
    <row r="328" s="60" customFormat="true" ht="14.35" hidden="false" customHeight="false" outlineLevel="0" collapsed="false">
      <c r="A328" s="38" t="s">
        <v>575</v>
      </c>
      <c r="B328" s="70" t="s">
        <v>576</v>
      </c>
      <c r="C328" s="21" t="n">
        <f aca="false">D328+M328+Q328+V328</f>
        <v>313256.53</v>
      </c>
      <c r="D328" s="21" t="n">
        <f aca="false">SUM(E328:I328)</f>
        <v>252327</v>
      </c>
      <c r="E328" s="31" t="n">
        <v>0</v>
      </c>
      <c r="F328" s="31" t="n">
        <v>0</v>
      </c>
      <c r="G328" s="31" t="n">
        <v>0</v>
      </c>
      <c r="H328" s="127" t="n">
        <v>252327</v>
      </c>
      <c r="I328" s="31" t="n">
        <v>0</v>
      </c>
      <c r="J328" s="31" t="n">
        <v>0</v>
      </c>
      <c r="K328" s="31" t="n">
        <v>0</v>
      </c>
      <c r="L328" s="31" t="n">
        <v>0</v>
      </c>
      <c r="M328" s="31" t="n">
        <v>0</v>
      </c>
      <c r="N328" s="31" t="n">
        <v>0</v>
      </c>
      <c r="O328" s="31" t="n">
        <v>0</v>
      </c>
      <c r="P328" s="31" t="n">
        <v>0</v>
      </c>
      <c r="Q328" s="31" t="n">
        <v>0</v>
      </c>
      <c r="R328" s="31" t="n">
        <v>0</v>
      </c>
      <c r="S328" s="31" t="n">
        <v>0</v>
      </c>
      <c r="T328" s="31" t="n">
        <v>0</v>
      </c>
      <c r="U328" s="31" t="n">
        <v>0</v>
      </c>
      <c r="V328" s="31" t="n">
        <v>60929.53</v>
      </c>
      <c r="W328" s="116"/>
      <c r="X328" s="116"/>
    </row>
    <row r="329" s="60" customFormat="true" ht="14.35" hidden="false" customHeight="false" outlineLevel="0" collapsed="false">
      <c r="A329" s="38" t="s">
        <v>577</v>
      </c>
      <c r="B329" s="64" t="s">
        <v>578</v>
      </c>
      <c r="C329" s="125" t="n">
        <f aca="false">D329+M329+Q329+V329</f>
        <v>1132702</v>
      </c>
      <c r="D329" s="125" t="n">
        <f aca="false">SUM(E329:I329)</f>
        <v>0</v>
      </c>
      <c r="E329" s="125" t="n">
        <v>0</v>
      </c>
      <c r="F329" s="125" t="n">
        <v>0</v>
      </c>
      <c r="G329" s="125" t="n">
        <v>0</v>
      </c>
      <c r="H329" s="125" t="n">
        <v>0</v>
      </c>
      <c r="I329" s="125" t="n">
        <v>0</v>
      </c>
      <c r="J329" s="126" t="n">
        <v>0</v>
      </c>
      <c r="K329" s="126" t="n">
        <v>0</v>
      </c>
      <c r="L329" s="123" t="n">
        <v>872.64</v>
      </c>
      <c r="M329" s="123" t="n">
        <v>1132702</v>
      </c>
      <c r="N329" s="126" t="n">
        <v>0</v>
      </c>
      <c r="O329" s="126" t="n">
        <v>0</v>
      </c>
      <c r="P329" s="125" t="n">
        <v>0</v>
      </c>
      <c r="Q329" s="125" t="n">
        <v>0</v>
      </c>
      <c r="R329" s="125" t="n">
        <v>0</v>
      </c>
      <c r="S329" s="125" t="n">
        <v>0</v>
      </c>
      <c r="T329" s="125" t="n">
        <v>0</v>
      </c>
      <c r="U329" s="125" t="n">
        <v>0</v>
      </c>
      <c r="V329" s="125" t="n">
        <v>0</v>
      </c>
      <c r="W329" s="116"/>
      <c r="X329" s="116"/>
    </row>
    <row r="330" s="60" customFormat="true" ht="14.35" hidden="false" customHeight="false" outlineLevel="0" collapsed="false">
      <c r="A330" s="38" t="s">
        <v>579</v>
      </c>
      <c r="B330" s="70" t="s">
        <v>580</v>
      </c>
      <c r="C330" s="21" t="n">
        <f aca="false">D330+M330+Q330+V330</f>
        <v>2726678</v>
      </c>
      <c r="D330" s="21" t="n">
        <f aca="false">SUM(E330:I330)</f>
        <v>2726678</v>
      </c>
      <c r="E330" s="127" t="n">
        <v>1781629</v>
      </c>
      <c r="F330" s="127" t="n">
        <v>330796</v>
      </c>
      <c r="G330" s="127" t="n">
        <v>614253</v>
      </c>
      <c r="H330" s="31" t="n">
        <v>0</v>
      </c>
      <c r="I330" s="31" t="n">
        <v>0</v>
      </c>
      <c r="J330" s="31" t="n">
        <v>0</v>
      </c>
      <c r="K330" s="31" t="n">
        <v>0</v>
      </c>
      <c r="L330" s="31" t="n">
        <v>0</v>
      </c>
      <c r="M330" s="31" t="n">
        <v>0</v>
      </c>
      <c r="N330" s="31" t="n">
        <v>0</v>
      </c>
      <c r="O330" s="31" t="n">
        <v>0</v>
      </c>
      <c r="P330" s="31" t="n">
        <v>0</v>
      </c>
      <c r="Q330" s="21" t="n">
        <v>0</v>
      </c>
      <c r="R330" s="31" t="n">
        <v>0</v>
      </c>
      <c r="S330" s="31" t="n">
        <v>0</v>
      </c>
      <c r="T330" s="31" t="n">
        <v>0</v>
      </c>
      <c r="U330" s="31" t="n">
        <v>0</v>
      </c>
      <c r="V330" s="21" t="n">
        <v>0</v>
      </c>
      <c r="W330" s="116"/>
      <c r="X330" s="116"/>
    </row>
    <row r="331" s="60" customFormat="true" ht="14.35" hidden="false" customHeight="false" outlineLevel="0" collapsed="false">
      <c r="A331" s="38" t="s">
        <v>581</v>
      </c>
      <c r="B331" s="70" t="s">
        <v>582</v>
      </c>
      <c r="C331" s="21" t="n">
        <f aca="false">D331+M331+Q331+V331</f>
        <v>3288997.99</v>
      </c>
      <c r="D331" s="21" t="n">
        <f aca="false">SUM(E331:I331)</f>
        <v>0</v>
      </c>
      <c r="E331" s="31" t="n">
        <v>0</v>
      </c>
      <c r="F331" s="31" t="n">
        <v>0</v>
      </c>
      <c r="G331" s="31" t="n">
        <v>0</v>
      </c>
      <c r="H331" s="31" t="n">
        <v>0</v>
      </c>
      <c r="I331" s="31" t="n">
        <v>0</v>
      </c>
      <c r="J331" s="31" t="n">
        <v>0</v>
      </c>
      <c r="K331" s="31" t="n">
        <v>0</v>
      </c>
      <c r="L331" s="127" t="n">
        <v>1391</v>
      </c>
      <c r="M331" s="127" t="n">
        <v>3288997.99</v>
      </c>
      <c r="N331" s="31" t="n">
        <v>0</v>
      </c>
      <c r="O331" s="31" t="n">
        <v>0</v>
      </c>
      <c r="P331" s="31" t="n">
        <v>0</v>
      </c>
      <c r="Q331" s="21" t="n">
        <v>0</v>
      </c>
      <c r="R331" s="31" t="n">
        <v>0</v>
      </c>
      <c r="S331" s="31" t="n">
        <v>0</v>
      </c>
      <c r="T331" s="31" t="n">
        <v>0</v>
      </c>
      <c r="U331" s="31" t="n">
        <v>0</v>
      </c>
      <c r="V331" s="21" t="n">
        <v>0</v>
      </c>
      <c r="W331" s="116"/>
      <c r="X331" s="116"/>
    </row>
    <row r="332" s="60" customFormat="true" ht="14.35" hidden="false" customHeight="false" outlineLevel="0" collapsed="false">
      <c r="A332" s="38" t="s">
        <v>583</v>
      </c>
      <c r="B332" s="70" t="s">
        <v>584</v>
      </c>
      <c r="C332" s="21" t="n">
        <f aca="false">D332+M332+Q332+V332</f>
        <v>3051556</v>
      </c>
      <c r="D332" s="21" t="n">
        <f aca="false">SUM(E332:I332)</f>
        <v>3051556</v>
      </c>
      <c r="E332" s="127" t="n">
        <v>3051556</v>
      </c>
      <c r="F332" s="31" t="n">
        <v>0</v>
      </c>
      <c r="G332" s="31" t="n">
        <v>0</v>
      </c>
      <c r="H332" s="31" t="n">
        <v>0</v>
      </c>
      <c r="I332" s="31" t="n">
        <v>0</v>
      </c>
      <c r="J332" s="31" t="n">
        <v>0</v>
      </c>
      <c r="K332" s="31" t="n">
        <v>0</v>
      </c>
      <c r="L332" s="31" t="n">
        <v>0</v>
      </c>
      <c r="M332" s="31" t="n">
        <v>0</v>
      </c>
      <c r="N332" s="31" t="n">
        <v>0</v>
      </c>
      <c r="O332" s="31" t="n">
        <v>0</v>
      </c>
      <c r="P332" s="31" t="n">
        <v>0</v>
      </c>
      <c r="Q332" s="21" t="n">
        <v>0</v>
      </c>
      <c r="R332" s="31" t="n">
        <v>0</v>
      </c>
      <c r="S332" s="31" t="n">
        <v>0</v>
      </c>
      <c r="T332" s="31" t="n">
        <v>0</v>
      </c>
      <c r="U332" s="31" t="n">
        <v>0</v>
      </c>
      <c r="V332" s="31" t="n">
        <v>0</v>
      </c>
      <c r="W332" s="116"/>
      <c r="X332" s="116"/>
    </row>
    <row r="333" s="60" customFormat="true" ht="14.35" hidden="false" customHeight="false" outlineLevel="0" collapsed="false">
      <c r="A333" s="38" t="s">
        <v>585</v>
      </c>
      <c r="B333" s="70" t="s">
        <v>586</v>
      </c>
      <c r="C333" s="21" t="n">
        <f aca="false">D333+M333+Q333+V333</f>
        <v>1373027</v>
      </c>
      <c r="D333" s="21" t="n">
        <f aca="false">SUM(E333:I333)</f>
        <v>1245244</v>
      </c>
      <c r="E333" s="31" t="n">
        <v>0</v>
      </c>
      <c r="F333" s="31" t="n">
        <v>0</v>
      </c>
      <c r="G333" s="31" t="n">
        <v>0</v>
      </c>
      <c r="H333" s="31" t="n">
        <v>0</v>
      </c>
      <c r="I333" s="127" t="n">
        <v>1245244</v>
      </c>
      <c r="J333" s="31" t="n">
        <v>0</v>
      </c>
      <c r="K333" s="31" t="n">
        <v>0</v>
      </c>
      <c r="L333" s="31" t="n">
        <v>0</v>
      </c>
      <c r="M333" s="31" t="n">
        <v>0</v>
      </c>
      <c r="N333" s="31" t="n">
        <v>0</v>
      </c>
      <c r="O333" s="31" t="n">
        <v>0</v>
      </c>
      <c r="P333" s="31" t="n">
        <v>0</v>
      </c>
      <c r="Q333" s="21" t="n">
        <v>0</v>
      </c>
      <c r="R333" s="31" t="n">
        <v>0</v>
      </c>
      <c r="S333" s="31" t="n">
        <v>0</v>
      </c>
      <c r="T333" s="31" t="n">
        <v>0</v>
      </c>
      <c r="U333" s="31" t="n">
        <v>0</v>
      </c>
      <c r="V333" s="31" t="n">
        <v>127783</v>
      </c>
      <c r="W333" s="116"/>
      <c r="X333" s="116"/>
    </row>
    <row r="334" s="60" customFormat="true" ht="14.35" hidden="false" customHeight="false" outlineLevel="0" collapsed="false">
      <c r="A334" s="38" t="s">
        <v>587</v>
      </c>
      <c r="B334" s="64" t="s">
        <v>588</v>
      </c>
      <c r="C334" s="125" t="n">
        <f aca="false">D334+M334+Q334+V334</f>
        <v>1237504</v>
      </c>
      <c r="D334" s="125" t="n">
        <f aca="false">SUM(E334:I334)</f>
        <v>1109818</v>
      </c>
      <c r="E334" s="125" t="n">
        <v>0</v>
      </c>
      <c r="F334" s="125" t="n">
        <v>0</v>
      </c>
      <c r="G334" s="125" t="n">
        <v>0</v>
      </c>
      <c r="H334" s="125" t="n">
        <v>0</v>
      </c>
      <c r="I334" s="123" t="n">
        <v>1109818</v>
      </c>
      <c r="J334" s="126" t="n">
        <v>0</v>
      </c>
      <c r="K334" s="126" t="n">
        <v>0</v>
      </c>
      <c r="L334" s="125" t="n">
        <v>0</v>
      </c>
      <c r="M334" s="125" t="n">
        <v>0</v>
      </c>
      <c r="N334" s="126" t="n">
        <v>0</v>
      </c>
      <c r="O334" s="126" t="n">
        <v>0</v>
      </c>
      <c r="P334" s="125" t="n">
        <v>0</v>
      </c>
      <c r="Q334" s="125" t="n">
        <v>0</v>
      </c>
      <c r="R334" s="125" t="n">
        <v>0</v>
      </c>
      <c r="S334" s="125" t="n">
        <v>0</v>
      </c>
      <c r="T334" s="125" t="n">
        <v>0</v>
      </c>
      <c r="U334" s="125" t="n">
        <v>0</v>
      </c>
      <c r="V334" s="125" t="n">
        <v>127686</v>
      </c>
      <c r="W334" s="116"/>
      <c r="X334" s="116"/>
    </row>
    <row r="335" s="60" customFormat="true" ht="14.35" hidden="false" customHeight="false" outlineLevel="0" collapsed="false">
      <c r="A335" s="38" t="s">
        <v>589</v>
      </c>
      <c r="B335" s="70" t="s">
        <v>590</v>
      </c>
      <c r="C335" s="21" t="n">
        <f aca="false">D335+M335+Q335+V335</f>
        <v>1424990</v>
      </c>
      <c r="D335" s="21" t="n">
        <f aca="false">SUM(E335:I335)</f>
        <v>1424990</v>
      </c>
      <c r="E335" s="127" t="n">
        <v>1239485</v>
      </c>
      <c r="F335" s="127" t="n">
        <v>137599</v>
      </c>
      <c r="G335" s="31" t="n">
        <v>0</v>
      </c>
      <c r="H335" s="127" t="n">
        <v>47906</v>
      </c>
      <c r="I335" s="31" t="n">
        <v>0</v>
      </c>
      <c r="J335" s="31" t="n">
        <v>0</v>
      </c>
      <c r="K335" s="31" t="n">
        <v>0</v>
      </c>
      <c r="L335" s="31" t="n">
        <v>0</v>
      </c>
      <c r="M335" s="31" t="n">
        <v>0</v>
      </c>
      <c r="N335" s="31" t="n">
        <v>0</v>
      </c>
      <c r="O335" s="31" t="n">
        <v>0</v>
      </c>
      <c r="P335" s="31" t="n">
        <v>0</v>
      </c>
      <c r="Q335" s="21" t="n">
        <v>0</v>
      </c>
      <c r="R335" s="31" t="n">
        <v>0</v>
      </c>
      <c r="S335" s="31" t="n">
        <v>0</v>
      </c>
      <c r="T335" s="31" t="n">
        <v>0</v>
      </c>
      <c r="U335" s="31" t="n">
        <v>0</v>
      </c>
      <c r="V335" s="31" t="n">
        <v>0</v>
      </c>
      <c r="W335" s="116"/>
      <c r="X335" s="116"/>
    </row>
    <row r="336" s="60" customFormat="true" ht="14.35" hidden="false" customHeight="false" outlineLevel="0" collapsed="false">
      <c r="A336" s="38" t="s">
        <v>591</v>
      </c>
      <c r="B336" s="64" t="s">
        <v>592</v>
      </c>
      <c r="C336" s="125" t="n">
        <f aca="false">D336+M336+Q336+V336</f>
        <v>3267694.4</v>
      </c>
      <c r="D336" s="125" t="n">
        <f aca="false">SUM(E336:I336)</f>
        <v>2804783</v>
      </c>
      <c r="E336" s="123" t="n">
        <v>1464515</v>
      </c>
      <c r="F336" s="123" t="n">
        <v>297806</v>
      </c>
      <c r="G336" s="123" t="n">
        <v>408009</v>
      </c>
      <c r="H336" s="123" t="n">
        <v>129463</v>
      </c>
      <c r="I336" s="123" t="n">
        <v>504990</v>
      </c>
      <c r="J336" s="126" t="n">
        <v>0</v>
      </c>
      <c r="K336" s="126" t="n">
        <v>0</v>
      </c>
      <c r="L336" s="125" t="n">
        <v>0</v>
      </c>
      <c r="M336" s="125" t="n">
        <v>0</v>
      </c>
      <c r="N336" s="126" t="n">
        <v>0</v>
      </c>
      <c r="O336" s="126" t="n">
        <v>0</v>
      </c>
      <c r="P336" s="125" t="n">
        <v>0</v>
      </c>
      <c r="Q336" s="125" t="n">
        <v>0</v>
      </c>
      <c r="R336" s="125" t="n">
        <v>0</v>
      </c>
      <c r="S336" s="125" t="n">
        <v>0</v>
      </c>
      <c r="T336" s="125" t="n">
        <v>0</v>
      </c>
      <c r="U336" s="125" t="n">
        <v>0</v>
      </c>
      <c r="V336" s="125" t="n">
        <v>462911.4</v>
      </c>
      <c r="W336" s="116"/>
      <c r="X336" s="116"/>
    </row>
    <row r="337" s="60" customFormat="true" ht="14.35" hidden="false" customHeight="false" outlineLevel="0" collapsed="false">
      <c r="A337" s="38" t="s">
        <v>593</v>
      </c>
      <c r="B337" s="64" t="s">
        <v>594</v>
      </c>
      <c r="C337" s="125" t="n">
        <f aca="false">D337+M337+Q337+V337</f>
        <v>3742825.81</v>
      </c>
      <c r="D337" s="125" t="n">
        <f aca="false">SUM(E337:I337)</f>
        <v>3280573</v>
      </c>
      <c r="E337" s="123" t="n">
        <v>1577555</v>
      </c>
      <c r="F337" s="123" t="n">
        <v>268599</v>
      </c>
      <c r="G337" s="123" t="n">
        <v>466810</v>
      </c>
      <c r="H337" s="123" t="n">
        <v>98372</v>
      </c>
      <c r="I337" s="123" t="n">
        <v>869237</v>
      </c>
      <c r="J337" s="126" t="n">
        <v>0</v>
      </c>
      <c r="K337" s="126" t="n">
        <v>0</v>
      </c>
      <c r="L337" s="125" t="n">
        <v>0</v>
      </c>
      <c r="M337" s="125" t="n">
        <v>0</v>
      </c>
      <c r="N337" s="126" t="n">
        <v>0</v>
      </c>
      <c r="O337" s="126" t="n">
        <v>0</v>
      </c>
      <c r="P337" s="125" t="n">
        <v>0</v>
      </c>
      <c r="Q337" s="125" t="n">
        <v>0</v>
      </c>
      <c r="R337" s="125" t="n">
        <v>0</v>
      </c>
      <c r="S337" s="125" t="n">
        <v>0</v>
      </c>
      <c r="T337" s="125" t="n">
        <v>0</v>
      </c>
      <c r="U337" s="125" t="n">
        <v>0</v>
      </c>
      <c r="V337" s="125" t="n">
        <v>462252.81</v>
      </c>
      <c r="W337" s="116"/>
      <c r="X337" s="116"/>
    </row>
    <row r="338" s="60" customFormat="true" ht="14.35" hidden="false" customHeight="false" outlineLevel="0" collapsed="false">
      <c r="A338" s="38" t="s">
        <v>595</v>
      </c>
      <c r="B338" s="70" t="s">
        <v>596</v>
      </c>
      <c r="C338" s="21" t="n">
        <f aca="false">D338+M338+Q338+V338</f>
        <v>4146617</v>
      </c>
      <c r="D338" s="21" t="n">
        <f aca="false">SUM(E338:I338)</f>
        <v>0</v>
      </c>
      <c r="E338" s="31" t="n">
        <v>0</v>
      </c>
      <c r="F338" s="31" t="n">
        <v>0</v>
      </c>
      <c r="G338" s="31" t="n">
        <v>0</v>
      </c>
      <c r="H338" s="31" t="n">
        <v>0</v>
      </c>
      <c r="I338" s="31" t="n">
        <v>0</v>
      </c>
      <c r="J338" s="31" t="n">
        <v>0</v>
      </c>
      <c r="K338" s="31" t="n">
        <v>0</v>
      </c>
      <c r="L338" s="127" t="n">
        <v>390</v>
      </c>
      <c r="M338" s="127" t="n">
        <v>826625</v>
      </c>
      <c r="N338" s="31" t="n">
        <v>0</v>
      </c>
      <c r="O338" s="31" t="n">
        <v>0</v>
      </c>
      <c r="P338" s="127" t="n">
        <v>870</v>
      </c>
      <c r="Q338" s="123" t="n">
        <v>3319992</v>
      </c>
      <c r="R338" s="31" t="n">
        <v>0</v>
      </c>
      <c r="S338" s="31" t="n">
        <v>0</v>
      </c>
      <c r="T338" s="31" t="n">
        <v>0</v>
      </c>
      <c r="U338" s="31" t="n">
        <v>0</v>
      </c>
      <c r="V338" s="21" t="n">
        <v>0</v>
      </c>
      <c r="W338" s="116"/>
      <c r="X338" s="116"/>
    </row>
    <row r="339" s="60" customFormat="true" ht="14.35" hidden="false" customHeight="false" outlineLevel="0" collapsed="false">
      <c r="A339" s="38" t="s">
        <v>597</v>
      </c>
      <c r="B339" s="70" t="s">
        <v>598</v>
      </c>
      <c r="C339" s="21" t="n">
        <f aca="false">D339+M339+Q339+V339</f>
        <v>7404088</v>
      </c>
      <c r="D339" s="21" t="n">
        <f aca="false">SUM(E339:I339)</f>
        <v>7211280</v>
      </c>
      <c r="E339" s="127" t="n">
        <v>4919123</v>
      </c>
      <c r="F339" s="31" t="n">
        <v>0</v>
      </c>
      <c r="G339" s="31" t="n">
        <v>0</v>
      </c>
      <c r="H339" s="31" t="n">
        <v>0</v>
      </c>
      <c r="I339" s="127" t="n">
        <v>2292157</v>
      </c>
      <c r="J339" s="31" t="n">
        <v>0</v>
      </c>
      <c r="K339" s="31" t="n">
        <v>0</v>
      </c>
      <c r="L339" s="31" t="n">
        <v>0</v>
      </c>
      <c r="M339" s="31" t="n">
        <v>0</v>
      </c>
      <c r="N339" s="31" t="n">
        <v>0</v>
      </c>
      <c r="O339" s="31" t="n">
        <v>0</v>
      </c>
      <c r="P339" s="31" t="n">
        <v>0</v>
      </c>
      <c r="Q339" s="21" t="n">
        <v>0</v>
      </c>
      <c r="R339" s="31" t="n">
        <v>0</v>
      </c>
      <c r="S339" s="31" t="n">
        <v>0</v>
      </c>
      <c r="T339" s="31" t="n">
        <v>0</v>
      </c>
      <c r="U339" s="31" t="n">
        <v>0</v>
      </c>
      <c r="V339" s="21" t="n">
        <v>192808</v>
      </c>
      <c r="W339" s="116"/>
      <c r="X339" s="116"/>
    </row>
    <row r="340" s="60" customFormat="true" ht="14.35" hidden="false" customHeight="false" outlineLevel="0" collapsed="false">
      <c r="A340" s="38" t="s">
        <v>599</v>
      </c>
      <c r="B340" s="70" t="s">
        <v>600</v>
      </c>
      <c r="C340" s="21" t="n">
        <f aca="false">D340+M340+Q340+V340</f>
        <v>1035155</v>
      </c>
      <c r="D340" s="21" t="n">
        <f aca="false">SUM(E340:I340)</f>
        <v>0</v>
      </c>
      <c r="E340" s="31" t="n">
        <v>0</v>
      </c>
      <c r="F340" s="31" t="n">
        <v>0</v>
      </c>
      <c r="G340" s="31" t="n">
        <v>0</v>
      </c>
      <c r="H340" s="31" t="n">
        <v>0</v>
      </c>
      <c r="I340" s="31" t="n">
        <v>0</v>
      </c>
      <c r="J340" s="31" t="n">
        <v>0</v>
      </c>
      <c r="K340" s="31" t="n">
        <v>0</v>
      </c>
      <c r="L340" s="127" t="n">
        <v>480</v>
      </c>
      <c r="M340" s="127" t="n">
        <v>1035155</v>
      </c>
      <c r="N340" s="31" t="n">
        <v>0</v>
      </c>
      <c r="O340" s="31" t="n">
        <v>0</v>
      </c>
      <c r="P340" s="31" t="n">
        <v>0</v>
      </c>
      <c r="Q340" s="21" t="n">
        <v>0</v>
      </c>
      <c r="R340" s="31" t="n">
        <v>0</v>
      </c>
      <c r="S340" s="31" t="n">
        <v>0</v>
      </c>
      <c r="T340" s="31" t="n">
        <v>0</v>
      </c>
      <c r="U340" s="31" t="n">
        <v>0</v>
      </c>
      <c r="V340" s="31" t="n">
        <v>0</v>
      </c>
      <c r="W340" s="116"/>
      <c r="X340" s="116"/>
    </row>
    <row r="341" s="60" customFormat="true" ht="14.35" hidden="false" customHeight="false" outlineLevel="0" collapsed="false">
      <c r="A341" s="38" t="s">
        <v>601</v>
      </c>
      <c r="B341" s="64" t="s">
        <v>602</v>
      </c>
      <c r="C341" s="125" t="n">
        <f aca="false">D341+M341+Q341+V341</f>
        <v>4281307</v>
      </c>
      <c r="D341" s="125" t="n">
        <f aca="false">SUM(E341:I341)</f>
        <v>0</v>
      </c>
      <c r="E341" s="125" t="n">
        <v>0</v>
      </c>
      <c r="F341" s="125" t="n">
        <v>0</v>
      </c>
      <c r="G341" s="125" t="n">
        <v>0</v>
      </c>
      <c r="H341" s="125" t="n">
        <v>0</v>
      </c>
      <c r="I341" s="125" t="n">
        <v>0</v>
      </c>
      <c r="J341" s="126" t="n">
        <v>0</v>
      </c>
      <c r="K341" s="126" t="n">
        <v>0</v>
      </c>
      <c r="L341" s="128" t="n">
        <v>521</v>
      </c>
      <c r="M341" s="128" t="n">
        <v>1169305</v>
      </c>
      <c r="N341" s="126" t="n">
        <v>0</v>
      </c>
      <c r="O341" s="126" t="n">
        <v>0</v>
      </c>
      <c r="P341" s="123" t="n">
        <v>717.318</v>
      </c>
      <c r="Q341" s="123" t="n">
        <v>3112002</v>
      </c>
      <c r="R341" s="125" t="n">
        <v>0</v>
      </c>
      <c r="S341" s="125" t="n">
        <v>0</v>
      </c>
      <c r="T341" s="125" t="n">
        <v>0</v>
      </c>
      <c r="U341" s="125" t="n">
        <v>0</v>
      </c>
      <c r="V341" s="125" t="n">
        <v>0</v>
      </c>
      <c r="W341" s="116"/>
      <c r="X341" s="116"/>
    </row>
    <row r="342" s="60" customFormat="true" ht="14.35" hidden="false" customHeight="false" outlineLevel="0" collapsed="false">
      <c r="A342" s="38" t="s">
        <v>603</v>
      </c>
      <c r="B342" s="64" t="s">
        <v>604</v>
      </c>
      <c r="C342" s="125" t="n">
        <f aca="false">D342+M342+Q342+V342</f>
        <v>3208273</v>
      </c>
      <c r="D342" s="125" t="n">
        <f aca="false">SUM(E342:I342)</f>
        <v>0</v>
      </c>
      <c r="E342" s="125" t="n">
        <v>0</v>
      </c>
      <c r="F342" s="125" t="n">
        <v>0</v>
      </c>
      <c r="G342" s="125" t="n">
        <v>0</v>
      </c>
      <c r="H342" s="125" t="n">
        <v>0</v>
      </c>
      <c r="I342" s="125" t="n">
        <v>0</v>
      </c>
      <c r="J342" s="126" t="n">
        <v>0</v>
      </c>
      <c r="K342" s="126" t="n">
        <v>0</v>
      </c>
      <c r="L342" s="125" t="n">
        <v>0</v>
      </c>
      <c r="M342" s="125" t="n">
        <v>0</v>
      </c>
      <c r="N342" s="126" t="n">
        <v>0</v>
      </c>
      <c r="O342" s="126" t="n">
        <v>0</v>
      </c>
      <c r="P342" s="123" t="n">
        <v>1035.342</v>
      </c>
      <c r="Q342" s="123" t="n">
        <v>3208273</v>
      </c>
      <c r="R342" s="125" t="n">
        <v>0</v>
      </c>
      <c r="S342" s="125" t="n">
        <v>0</v>
      </c>
      <c r="T342" s="125" t="n">
        <v>0</v>
      </c>
      <c r="U342" s="125" t="n">
        <v>0</v>
      </c>
      <c r="V342" s="125" t="n">
        <v>0</v>
      </c>
      <c r="W342" s="116"/>
      <c r="X342" s="116"/>
    </row>
    <row r="343" s="60" customFormat="true" ht="14.35" hidden="false" customHeight="false" outlineLevel="0" collapsed="false">
      <c r="A343" s="38" t="s">
        <v>605</v>
      </c>
      <c r="B343" s="64" t="s">
        <v>606</v>
      </c>
      <c r="C343" s="125" t="n">
        <f aca="false">D343+K343+M343+O343+Q343+S343+T343+U343+V343</f>
        <v>5371432</v>
      </c>
      <c r="D343" s="125" t="n">
        <f aca="false">SUM(E343:I343)</f>
        <v>2780754</v>
      </c>
      <c r="E343" s="125" t="n">
        <v>0</v>
      </c>
      <c r="F343" s="125" t="n">
        <v>0</v>
      </c>
      <c r="G343" s="125" t="n">
        <v>0</v>
      </c>
      <c r="H343" s="125" t="n">
        <v>880754</v>
      </c>
      <c r="I343" s="125" t="n">
        <v>1900000</v>
      </c>
      <c r="J343" s="126" t="n">
        <v>0</v>
      </c>
      <c r="K343" s="126" t="n">
        <v>0</v>
      </c>
      <c r="L343" s="125" t="n">
        <v>1183</v>
      </c>
      <c r="M343" s="125" t="n">
        <v>2590678</v>
      </c>
      <c r="N343" s="126" t="n">
        <v>0</v>
      </c>
      <c r="O343" s="126" t="n">
        <v>0</v>
      </c>
      <c r="P343" s="123" t="n">
        <v>0</v>
      </c>
      <c r="Q343" s="123" t="n">
        <v>0</v>
      </c>
      <c r="R343" s="125" t="n">
        <v>0</v>
      </c>
      <c r="S343" s="125" t="n">
        <v>0</v>
      </c>
      <c r="T343" s="125" t="n">
        <v>0</v>
      </c>
      <c r="U343" s="125" t="n">
        <v>0</v>
      </c>
      <c r="V343" s="125" t="n">
        <v>0</v>
      </c>
      <c r="W343" s="116"/>
      <c r="X343" s="116"/>
    </row>
    <row r="344" s="1" customFormat="true" ht="14.35" hidden="false" customHeight="false" outlineLevel="0" collapsed="false">
      <c r="A344" s="17" t="n">
        <v>9</v>
      </c>
      <c r="B344" s="37" t="s">
        <v>607</v>
      </c>
      <c r="C344" s="21" t="n">
        <f aca="false">C345+C347+C349+C351</f>
        <v>3685175.18</v>
      </c>
      <c r="D344" s="21" t="n">
        <f aca="false">D345+D347+D349+D351</f>
        <v>1588844.18</v>
      </c>
      <c r="E344" s="21" t="n">
        <f aca="false">E345+E347+E349+E351</f>
        <v>1413658.18</v>
      </c>
      <c r="F344" s="21" t="n">
        <f aca="false">F345+F347+F349+F351</f>
        <v>175186</v>
      </c>
      <c r="G344" s="21" t="n">
        <f aca="false">G345+G347+G349+G351</f>
        <v>0</v>
      </c>
      <c r="H344" s="21" t="n">
        <f aca="false">H345+H347+H349+H351</f>
        <v>0</v>
      </c>
      <c r="I344" s="21" t="n">
        <f aca="false">I345+I347+I349+I351</f>
        <v>0</v>
      </c>
      <c r="J344" s="21" t="n">
        <f aca="false">J345+J347+J349+J351</f>
        <v>0</v>
      </c>
      <c r="K344" s="21" t="n">
        <f aca="false">K345+K347+K349+K351</f>
        <v>0</v>
      </c>
      <c r="L344" s="21" t="n">
        <f aca="false">L345+L347+L349+L351</f>
        <v>685</v>
      </c>
      <c r="M344" s="21" t="n">
        <f aca="false">M345+M347+M349+M351</f>
        <v>2096331</v>
      </c>
      <c r="N344" s="21" t="n">
        <f aca="false">N345+N347+N349+N351</f>
        <v>0</v>
      </c>
      <c r="O344" s="21" t="n">
        <f aca="false">O345+O347+O349+O351</f>
        <v>0</v>
      </c>
      <c r="P344" s="21" t="n">
        <f aca="false">P345+P347+P349+P351</f>
        <v>0</v>
      </c>
      <c r="Q344" s="21" t="n">
        <f aca="false">Q345+Q347+Q349+Q351</f>
        <v>0</v>
      </c>
      <c r="R344" s="21" t="n">
        <f aca="false">R345+R347+R349+R351</f>
        <v>0</v>
      </c>
      <c r="S344" s="21" t="n">
        <f aca="false">S345+S347+S349+S351</f>
        <v>0</v>
      </c>
      <c r="T344" s="21" t="n">
        <f aca="false">T345+T347+T349+T351</f>
        <v>0</v>
      </c>
      <c r="U344" s="21" t="n">
        <f aca="false">U345+U347+U349+U351</f>
        <v>0</v>
      </c>
      <c r="V344" s="21" t="n">
        <f aca="false">V345+V347+V349+V351</f>
        <v>0</v>
      </c>
      <c r="W344" s="116"/>
      <c r="X344" s="116"/>
    </row>
    <row r="345" s="1" customFormat="true" ht="14.35" hidden="false" customHeight="false" outlineLevel="0" collapsed="false">
      <c r="A345" s="38" t="s">
        <v>608</v>
      </c>
      <c r="B345" s="54" t="s">
        <v>609</v>
      </c>
      <c r="C345" s="49" t="n">
        <f aca="false">C346</f>
        <v>370000</v>
      </c>
      <c r="D345" s="49" t="n">
        <f aca="false">D346</f>
        <v>370000</v>
      </c>
      <c r="E345" s="49" t="n">
        <f aca="false">E346</f>
        <v>370000</v>
      </c>
      <c r="F345" s="49" t="n">
        <f aca="false">F346</f>
        <v>0</v>
      </c>
      <c r="G345" s="49" t="n">
        <f aca="false">G346</f>
        <v>0</v>
      </c>
      <c r="H345" s="49" t="n">
        <f aca="false">H346</f>
        <v>0</v>
      </c>
      <c r="I345" s="49" t="n">
        <f aca="false">I346</f>
        <v>0</v>
      </c>
      <c r="J345" s="49" t="n">
        <f aca="false">J346</f>
        <v>0</v>
      </c>
      <c r="K345" s="49" t="n">
        <f aca="false">K346</f>
        <v>0</v>
      </c>
      <c r="L345" s="49" t="n">
        <f aca="false">L346</f>
        <v>0</v>
      </c>
      <c r="M345" s="49" t="n">
        <f aca="false">M346</f>
        <v>0</v>
      </c>
      <c r="N345" s="49" t="n">
        <f aca="false">N346</f>
        <v>0</v>
      </c>
      <c r="O345" s="49" t="n">
        <f aca="false">O346</f>
        <v>0</v>
      </c>
      <c r="P345" s="49" t="n">
        <f aca="false">P346</f>
        <v>0</v>
      </c>
      <c r="Q345" s="49" t="n">
        <f aca="false">Q346</f>
        <v>0</v>
      </c>
      <c r="R345" s="49" t="n">
        <f aca="false">R346</f>
        <v>0</v>
      </c>
      <c r="S345" s="49" t="n">
        <f aca="false">S346</f>
        <v>0</v>
      </c>
      <c r="T345" s="49" t="n">
        <f aca="false">T346</f>
        <v>0</v>
      </c>
      <c r="U345" s="49" t="n">
        <f aca="false">U346</f>
        <v>0</v>
      </c>
      <c r="V345" s="49" t="n">
        <f aca="false">V346</f>
        <v>0</v>
      </c>
      <c r="W345" s="116"/>
      <c r="X345" s="116"/>
    </row>
    <row r="346" s="1" customFormat="true" ht="15" hidden="false" customHeight="true" outlineLevel="0" collapsed="false">
      <c r="A346" s="38" t="s">
        <v>610</v>
      </c>
      <c r="B346" s="37" t="s">
        <v>611</v>
      </c>
      <c r="C346" s="21" t="n">
        <f aca="false">D346+M346+Q346</f>
        <v>370000</v>
      </c>
      <c r="D346" s="21" t="n">
        <f aca="false">SUM(E346:I346)</f>
        <v>370000</v>
      </c>
      <c r="E346" s="21" t="n">
        <v>370000</v>
      </c>
      <c r="F346" s="21" t="n">
        <v>0</v>
      </c>
      <c r="G346" s="21" t="n">
        <v>0</v>
      </c>
      <c r="H346" s="21" t="n">
        <v>0</v>
      </c>
      <c r="I346" s="21" t="n">
        <v>0</v>
      </c>
      <c r="J346" s="21" t="n">
        <v>0</v>
      </c>
      <c r="K346" s="21" t="n">
        <v>0</v>
      </c>
      <c r="L346" s="21" t="n">
        <v>0</v>
      </c>
      <c r="M346" s="21" t="n">
        <v>0</v>
      </c>
      <c r="N346" s="21" t="n">
        <v>0</v>
      </c>
      <c r="O346" s="21" t="n">
        <v>0</v>
      </c>
      <c r="P346" s="21" t="n">
        <v>0</v>
      </c>
      <c r="Q346" s="21" t="n">
        <v>0</v>
      </c>
      <c r="R346" s="21" t="n">
        <v>0</v>
      </c>
      <c r="S346" s="21" t="n">
        <v>0</v>
      </c>
      <c r="T346" s="21" t="n">
        <v>0</v>
      </c>
      <c r="U346" s="21" t="n">
        <v>0</v>
      </c>
      <c r="V346" s="21" t="n">
        <v>0</v>
      </c>
      <c r="W346" s="116"/>
      <c r="X346" s="116"/>
    </row>
    <row r="347" s="1" customFormat="true" ht="14.25" hidden="false" customHeight="true" outlineLevel="0" collapsed="false">
      <c r="A347" s="38" t="s">
        <v>612</v>
      </c>
      <c r="B347" s="37" t="s">
        <v>613</v>
      </c>
      <c r="C347" s="21" t="n">
        <f aca="false">SUM(C348:C348)</f>
        <v>1462506</v>
      </c>
      <c r="D347" s="21" t="n">
        <f aca="false">SUM(D348:D348)</f>
        <v>669153</v>
      </c>
      <c r="E347" s="21" t="n">
        <f aca="false">SUM(E348:E348)</f>
        <v>600568</v>
      </c>
      <c r="F347" s="21" t="n">
        <f aca="false">SUM(F348:F348)</f>
        <v>68585</v>
      </c>
      <c r="G347" s="21" t="n">
        <f aca="false">SUM(G348:G348)</f>
        <v>0</v>
      </c>
      <c r="H347" s="21" t="n">
        <f aca="false">SUM(H348:H348)</f>
        <v>0</v>
      </c>
      <c r="I347" s="21" t="n">
        <f aca="false">SUM(I348:I348)</f>
        <v>0</v>
      </c>
      <c r="J347" s="21" t="n">
        <f aca="false">SUM(J348:J348)</f>
        <v>0</v>
      </c>
      <c r="K347" s="21" t="n">
        <f aca="false">SUM(K348:K348)</f>
        <v>0</v>
      </c>
      <c r="L347" s="21" t="n">
        <f aca="false">SUM(L348:L348)</f>
        <v>260</v>
      </c>
      <c r="M347" s="21" t="n">
        <f aca="false">SUM(M348:M348)</f>
        <v>793353</v>
      </c>
      <c r="N347" s="21" t="n">
        <f aca="false">SUM(N348:N348)</f>
        <v>0</v>
      </c>
      <c r="O347" s="21" t="n">
        <f aca="false">SUM(O348:O348)</f>
        <v>0</v>
      </c>
      <c r="P347" s="21" t="n">
        <f aca="false">SUM(P348:P348)</f>
        <v>0</v>
      </c>
      <c r="Q347" s="21" t="n">
        <f aca="false">SUM(Q348:Q348)</f>
        <v>0</v>
      </c>
      <c r="R347" s="21" t="n">
        <f aca="false">SUM(R348:R348)</f>
        <v>0</v>
      </c>
      <c r="S347" s="21" t="n">
        <f aca="false">SUM(S348:S348)</f>
        <v>0</v>
      </c>
      <c r="T347" s="21" t="n">
        <f aca="false">SUM(T348:T348)</f>
        <v>0</v>
      </c>
      <c r="U347" s="21" t="n">
        <f aca="false">SUM(U348:U348)</f>
        <v>0</v>
      </c>
      <c r="V347" s="21" t="n">
        <f aca="false">SUM(V348:V348)</f>
        <v>0</v>
      </c>
      <c r="W347" s="116"/>
      <c r="X347" s="116"/>
    </row>
    <row r="348" s="1" customFormat="true" ht="15" hidden="false" customHeight="true" outlineLevel="0" collapsed="false">
      <c r="A348" s="38" t="s">
        <v>614</v>
      </c>
      <c r="B348" s="39" t="s">
        <v>615</v>
      </c>
      <c r="C348" s="21" t="n">
        <f aca="false">D348+M348+Q348</f>
        <v>1462506</v>
      </c>
      <c r="D348" s="21" t="n">
        <f aca="false">SUM(E348:I348)</f>
        <v>669153</v>
      </c>
      <c r="E348" s="21" t="n">
        <v>600568</v>
      </c>
      <c r="F348" s="21" t="n">
        <v>68585</v>
      </c>
      <c r="G348" s="21" t="n">
        <v>0</v>
      </c>
      <c r="H348" s="21" t="n">
        <v>0</v>
      </c>
      <c r="I348" s="21" t="n">
        <v>0</v>
      </c>
      <c r="J348" s="21" t="n">
        <v>0</v>
      </c>
      <c r="K348" s="21" t="n">
        <v>0</v>
      </c>
      <c r="L348" s="21" t="n">
        <v>260</v>
      </c>
      <c r="M348" s="21" t="n">
        <v>793353</v>
      </c>
      <c r="N348" s="21" t="n">
        <v>0</v>
      </c>
      <c r="O348" s="21" t="n">
        <v>0</v>
      </c>
      <c r="P348" s="21" t="n">
        <v>0</v>
      </c>
      <c r="Q348" s="21" t="n">
        <v>0</v>
      </c>
      <c r="R348" s="21" t="n">
        <v>0</v>
      </c>
      <c r="S348" s="21" t="n">
        <v>0</v>
      </c>
      <c r="T348" s="21" t="n">
        <v>0</v>
      </c>
      <c r="U348" s="21" t="n">
        <v>0</v>
      </c>
      <c r="V348" s="21" t="n">
        <v>0</v>
      </c>
      <c r="W348" s="116"/>
      <c r="X348" s="116"/>
    </row>
    <row r="349" s="1" customFormat="true" ht="14.25" hidden="false" customHeight="true" outlineLevel="0" collapsed="false">
      <c r="A349" s="38" t="s">
        <v>616</v>
      </c>
      <c r="B349" s="37" t="s">
        <v>617</v>
      </c>
      <c r="C349" s="21" t="n">
        <f aca="false">C350</f>
        <v>1302978</v>
      </c>
      <c r="D349" s="21" t="n">
        <f aca="false">D350</f>
        <v>0</v>
      </c>
      <c r="E349" s="21" t="n">
        <f aca="false">E350</f>
        <v>0</v>
      </c>
      <c r="F349" s="21" t="n">
        <f aca="false">F350</f>
        <v>0</v>
      </c>
      <c r="G349" s="21" t="n">
        <f aca="false">G350</f>
        <v>0</v>
      </c>
      <c r="H349" s="21" t="n">
        <f aca="false">H350</f>
        <v>0</v>
      </c>
      <c r="I349" s="21" t="n">
        <f aca="false">I350</f>
        <v>0</v>
      </c>
      <c r="J349" s="21" t="n">
        <f aca="false">J350</f>
        <v>0</v>
      </c>
      <c r="K349" s="21" t="n">
        <f aca="false">K350</f>
        <v>0</v>
      </c>
      <c r="L349" s="21" t="n">
        <f aca="false">L350</f>
        <v>425</v>
      </c>
      <c r="M349" s="21" t="n">
        <f aca="false">M350</f>
        <v>1302978</v>
      </c>
      <c r="N349" s="21" t="n">
        <f aca="false">N350</f>
        <v>0</v>
      </c>
      <c r="O349" s="21" t="n">
        <f aca="false">O350</f>
        <v>0</v>
      </c>
      <c r="P349" s="21" t="n">
        <f aca="false">P350</f>
        <v>0</v>
      </c>
      <c r="Q349" s="21" t="n">
        <f aca="false">Q350</f>
        <v>0</v>
      </c>
      <c r="R349" s="21" t="n">
        <f aca="false">R350</f>
        <v>0</v>
      </c>
      <c r="S349" s="21" t="n">
        <f aca="false">S350</f>
        <v>0</v>
      </c>
      <c r="T349" s="21" t="n">
        <f aca="false">T350</f>
        <v>0</v>
      </c>
      <c r="U349" s="21" t="n">
        <f aca="false">U350</f>
        <v>0</v>
      </c>
      <c r="V349" s="21" t="n">
        <f aca="false">V350</f>
        <v>0</v>
      </c>
      <c r="W349" s="116"/>
      <c r="X349" s="116"/>
    </row>
    <row r="350" s="1" customFormat="true" ht="15" hidden="false" customHeight="true" outlineLevel="0" collapsed="false">
      <c r="A350" s="38" t="s">
        <v>618</v>
      </c>
      <c r="B350" s="39" t="s">
        <v>619</v>
      </c>
      <c r="C350" s="21" t="n">
        <f aca="false">D350+M350+Q350</f>
        <v>1302978</v>
      </c>
      <c r="D350" s="21" t="n">
        <f aca="false">SUM(E350:I350)</f>
        <v>0</v>
      </c>
      <c r="E350" s="21" t="n">
        <v>0</v>
      </c>
      <c r="F350" s="21" t="n">
        <v>0</v>
      </c>
      <c r="G350" s="21" t="n">
        <v>0</v>
      </c>
      <c r="H350" s="21" t="n">
        <v>0</v>
      </c>
      <c r="I350" s="21" t="n">
        <v>0</v>
      </c>
      <c r="J350" s="21" t="n">
        <v>0</v>
      </c>
      <c r="K350" s="21" t="n">
        <v>0</v>
      </c>
      <c r="L350" s="21" t="n">
        <v>425</v>
      </c>
      <c r="M350" s="21" t="n">
        <v>1302978</v>
      </c>
      <c r="N350" s="21" t="n">
        <v>0</v>
      </c>
      <c r="O350" s="21" t="n">
        <v>0</v>
      </c>
      <c r="P350" s="21" t="n">
        <v>0</v>
      </c>
      <c r="Q350" s="21" t="n">
        <v>0</v>
      </c>
      <c r="R350" s="21" t="n">
        <v>0</v>
      </c>
      <c r="S350" s="21" t="n">
        <v>0</v>
      </c>
      <c r="T350" s="21" t="n">
        <v>0</v>
      </c>
      <c r="U350" s="21" t="n">
        <v>0</v>
      </c>
      <c r="V350" s="21" t="n">
        <v>0</v>
      </c>
      <c r="W350" s="116"/>
      <c r="X350" s="116"/>
    </row>
    <row r="351" s="1" customFormat="true" ht="14.25" hidden="false" customHeight="true" outlineLevel="0" collapsed="false">
      <c r="A351" s="38" t="s">
        <v>620</v>
      </c>
      <c r="B351" s="37" t="s">
        <v>621</v>
      </c>
      <c r="C351" s="21" t="n">
        <f aca="false">C352</f>
        <v>549691.18</v>
      </c>
      <c r="D351" s="21" t="n">
        <f aca="false">D352</f>
        <v>549691.18</v>
      </c>
      <c r="E351" s="21" t="n">
        <f aca="false">E352</f>
        <v>443090.18</v>
      </c>
      <c r="F351" s="21" t="n">
        <f aca="false">F352</f>
        <v>106601</v>
      </c>
      <c r="G351" s="21" t="n">
        <f aca="false">G352</f>
        <v>0</v>
      </c>
      <c r="H351" s="21" t="n">
        <f aca="false">H352</f>
        <v>0</v>
      </c>
      <c r="I351" s="21" t="n">
        <f aca="false">I352</f>
        <v>0</v>
      </c>
      <c r="J351" s="21" t="n">
        <f aca="false">J352</f>
        <v>0</v>
      </c>
      <c r="K351" s="21" t="n">
        <f aca="false">K352</f>
        <v>0</v>
      </c>
      <c r="L351" s="21" t="n">
        <f aca="false">L352</f>
        <v>0</v>
      </c>
      <c r="M351" s="21" t="n">
        <f aca="false">M352</f>
        <v>0</v>
      </c>
      <c r="N351" s="21" t="n">
        <f aca="false">N352</f>
        <v>0</v>
      </c>
      <c r="O351" s="21" t="n">
        <f aca="false">O352</f>
        <v>0</v>
      </c>
      <c r="P351" s="21" t="n">
        <f aca="false">P352</f>
        <v>0</v>
      </c>
      <c r="Q351" s="21" t="n">
        <f aca="false">Q352</f>
        <v>0</v>
      </c>
      <c r="R351" s="21" t="n">
        <f aca="false">R352</f>
        <v>0</v>
      </c>
      <c r="S351" s="21" t="n">
        <f aca="false">S352</f>
        <v>0</v>
      </c>
      <c r="T351" s="21" t="n">
        <f aca="false">T352</f>
        <v>0</v>
      </c>
      <c r="U351" s="21" t="n">
        <f aca="false">U352</f>
        <v>0</v>
      </c>
      <c r="V351" s="21" t="n">
        <f aca="false">V352</f>
        <v>0</v>
      </c>
      <c r="W351" s="116"/>
      <c r="X351" s="116"/>
    </row>
    <row r="352" s="1" customFormat="true" ht="15" hidden="false" customHeight="true" outlineLevel="0" collapsed="false">
      <c r="A352" s="38" t="s">
        <v>622</v>
      </c>
      <c r="B352" s="37" t="s">
        <v>623</v>
      </c>
      <c r="C352" s="21" t="n">
        <f aca="false">D352+M352+Q352</f>
        <v>549691.18</v>
      </c>
      <c r="D352" s="21" t="n">
        <f aca="false">SUM(E352:I352)</f>
        <v>549691.18</v>
      </c>
      <c r="E352" s="21" t="n">
        <v>443090.18</v>
      </c>
      <c r="F352" s="21" t="n">
        <v>106601</v>
      </c>
      <c r="G352" s="21" t="n">
        <v>0</v>
      </c>
      <c r="H352" s="21" t="n">
        <v>0</v>
      </c>
      <c r="I352" s="21" t="n">
        <v>0</v>
      </c>
      <c r="J352" s="21" t="n">
        <v>0</v>
      </c>
      <c r="K352" s="21" t="n">
        <v>0</v>
      </c>
      <c r="L352" s="21" t="n">
        <v>0</v>
      </c>
      <c r="M352" s="21" t="n">
        <v>0</v>
      </c>
      <c r="N352" s="21" t="n">
        <v>0</v>
      </c>
      <c r="O352" s="21" t="n">
        <v>0</v>
      </c>
      <c r="P352" s="21" t="n">
        <v>0</v>
      </c>
      <c r="Q352" s="21" t="n">
        <v>0</v>
      </c>
      <c r="R352" s="21" t="n">
        <v>0</v>
      </c>
      <c r="S352" s="21" t="n">
        <v>0</v>
      </c>
      <c r="T352" s="21" t="n">
        <v>0</v>
      </c>
      <c r="U352" s="21" t="n">
        <v>0</v>
      </c>
      <c r="V352" s="21" t="n">
        <v>0</v>
      </c>
      <c r="W352" s="116"/>
      <c r="X352" s="116"/>
    </row>
    <row r="353" s="1" customFormat="true" ht="14.35" hidden="false" customHeight="false" outlineLevel="0" collapsed="false">
      <c r="A353" s="17" t="n">
        <v>10</v>
      </c>
      <c r="B353" s="37" t="s">
        <v>215</v>
      </c>
      <c r="C353" s="21" t="n">
        <f aca="false">C354+C356+C358</f>
        <v>5754782</v>
      </c>
      <c r="D353" s="21" t="n">
        <f aca="false">D354+D356+D358</f>
        <v>313238</v>
      </c>
      <c r="E353" s="21" t="n">
        <f aca="false">E354+E356+E358</f>
        <v>232863</v>
      </c>
      <c r="F353" s="21" t="n">
        <f aca="false">F354+F356+F358</f>
        <v>80375</v>
      </c>
      <c r="G353" s="21" t="n">
        <f aca="false">G354+G356+G358</f>
        <v>0</v>
      </c>
      <c r="H353" s="21" t="n">
        <f aca="false">H354+H356+H358</f>
        <v>0</v>
      </c>
      <c r="I353" s="21" t="n">
        <f aca="false">I354+I356+I358</f>
        <v>0</v>
      </c>
      <c r="J353" s="21" t="n">
        <f aca="false">J354+J356+J358</f>
        <v>0</v>
      </c>
      <c r="K353" s="21" t="n">
        <f aca="false">K354+K356+K358</f>
        <v>0</v>
      </c>
      <c r="L353" s="21" t="n">
        <f aca="false">L354+L356+L358</f>
        <v>0</v>
      </c>
      <c r="M353" s="21" t="n">
        <f aca="false">M354+M356+M358</f>
        <v>0</v>
      </c>
      <c r="N353" s="21" t="n">
        <f aca="false">N354+N356+N358</f>
        <v>0</v>
      </c>
      <c r="O353" s="21" t="n">
        <f aca="false">O354+O356+O358</f>
        <v>0</v>
      </c>
      <c r="P353" s="21" t="n">
        <f aca="false">P354+P356+P358</f>
        <v>1424</v>
      </c>
      <c r="Q353" s="21" t="n">
        <f aca="false">Q354+Q356+Q358</f>
        <v>5441544</v>
      </c>
      <c r="R353" s="21" t="n">
        <f aca="false">R354+R356+R358</f>
        <v>0</v>
      </c>
      <c r="S353" s="21" t="n">
        <f aca="false">S354+S356+S358</f>
        <v>0</v>
      </c>
      <c r="T353" s="21" t="n">
        <f aca="false">T354+T356+T358</f>
        <v>0</v>
      </c>
      <c r="U353" s="21" t="n">
        <f aca="false">U354+U356+U358</f>
        <v>0</v>
      </c>
      <c r="V353" s="21" t="n">
        <f aca="false">V354+V356+V358</f>
        <v>0</v>
      </c>
      <c r="W353" s="116"/>
      <c r="X353" s="116"/>
    </row>
    <row r="354" s="1" customFormat="true" ht="14.35" hidden="false" customHeight="false" outlineLevel="0" collapsed="false">
      <c r="A354" s="38" t="s">
        <v>624</v>
      </c>
      <c r="B354" s="54" t="s">
        <v>625</v>
      </c>
      <c r="C354" s="49" t="n">
        <f aca="false">SUM(C355:C355)</f>
        <v>2441544</v>
      </c>
      <c r="D354" s="49" t="n">
        <f aca="false">SUM(D355:D355)</f>
        <v>0</v>
      </c>
      <c r="E354" s="49" t="n">
        <f aca="false">SUM(E355:E355)</f>
        <v>0</v>
      </c>
      <c r="F354" s="49" t="n">
        <f aca="false">SUM(F355:F355)</f>
        <v>0</v>
      </c>
      <c r="G354" s="49" t="n">
        <f aca="false">SUM(G355:G355)</f>
        <v>0</v>
      </c>
      <c r="H354" s="49" t="n">
        <f aca="false">SUM(H355:H355)</f>
        <v>0</v>
      </c>
      <c r="I354" s="49" t="n">
        <f aca="false">SUM(I355:I355)</f>
        <v>0</v>
      </c>
      <c r="J354" s="49" t="n">
        <f aca="false">SUM(J355:J355)</f>
        <v>0</v>
      </c>
      <c r="K354" s="49" t="n">
        <f aca="false">SUM(K355:K355)</f>
        <v>0</v>
      </c>
      <c r="L354" s="49" t="n">
        <f aca="false">SUM(L355:L355)</f>
        <v>0</v>
      </c>
      <c r="M354" s="49" t="n">
        <f aca="false">SUM(M355:M355)</f>
        <v>0</v>
      </c>
      <c r="N354" s="49" t="n">
        <f aca="false">SUM(N355:N355)</f>
        <v>0</v>
      </c>
      <c r="O354" s="49" t="n">
        <f aca="false">SUM(O355:O355)</f>
        <v>0</v>
      </c>
      <c r="P354" s="49" t="n">
        <f aca="false">SUM(P355:P355)</f>
        <v>736</v>
      </c>
      <c r="Q354" s="49" t="n">
        <f aca="false">SUM(Q355:Q355)</f>
        <v>2441544</v>
      </c>
      <c r="R354" s="49" t="n">
        <f aca="false">SUM(R355:R355)</f>
        <v>0</v>
      </c>
      <c r="S354" s="49" t="n">
        <f aca="false">SUM(S355:S355)</f>
        <v>0</v>
      </c>
      <c r="T354" s="49" t="n">
        <f aca="false">SUM(T355:T355)</f>
        <v>0</v>
      </c>
      <c r="U354" s="49" t="n">
        <f aca="false">SUM(U355:U355)</f>
        <v>0</v>
      </c>
      <c r="V354" s="49" t="n">
        <f aca="false">SUM(V355:V355)</f>
        <v>0</v>
      </c>
      <c r="W354" s="116"/>
      <c r="X354" s="116"/>
    </row>
    <row r="355" s="1" customFormat="true" ht="15" hidden="false" customHeight="true" outlineLevel="0" collapsed="false">
      <c r="A355" s="38" t="s">
        <v>626</v>
      </c>
      <c r="B355" s="37" t="s">
        <v>627</v>
      </c>
      <c r="C355" s="21" t="n">
        <f aca="false">D355+M355+Q355</f>
        <v>2441544</v>
      </c>
      <c r="D355" s="21" t="n">
        <f aca="false">SUM(E355:I355)</f>
        <v>0</v>
      </c>
      <c r="E355" s="21" t="n">
        <v>0</v>
      </c>
      <c r="F355" s="21" t="n">
        <v>0</v>
      </c>
      <c r="G355" s="21" t="n">
        <v>0</v>
      </c>
      <c r="H355" s="21" t="n">
        <v>0</v>
      </c>
      <c r="I355" s="21" t="n">
        <v>0</v>
      </c>
      <c r="J355" s="21" t="n">
        <v>0</v>
      </c>
      <c r="K355" s="21" t="n">
        <v>0</v>
      </c>
      <c r="L355" s="21" t="n">
        <v>0</v>
      </c>
      <c r="M355" s="21" t="n">
        <v>0</v>
      </c>
      <c r="N355" s="21" t="n">
        <v>0</v>
      </c>
      <c r="O355" s="21" t="n">
        <v>0</v>
      </c>
      <c r="P355" s="21" t="n">
        <v>736</v>
      </c>
      <c r="Q355" s="21" t="n">
        <v>2441544</v>
      </c>
      <c r="R355" s="21" t="n">
        <v>0</v>
      </c>
      <c r="S355" s="21" t="n">
        <v>0</v>
      </c>
      <c r="T355" s="21" t="n">
        <v>0</v>
      </c>
      <c r="U355" s="21" t="n">
        <v>0</v>
      </c>
      <c r="V355" s="21" t="n">
        <v>0</v>
      </c>
      <c r="W355" s="116"/>
      <c r="X355" s="116"/>
    </row>
    <row r="356" s="1" customFormat="true" ht="14.35" hidden="false" customHeight="false" outlineLevel="0" collapsed="false">
      <c r="A356" s="38" t="s">
        <v>628</v>
      </c>
      <c r="B356" s="37" t="s">
        <v>217</v>
      </c>
      <c r="C356" s="21" t="n">
        <f aca="false">SUM(C357:C357)</f>
        <v>3000000</v>
      </c>
      <c r="D356" s="21" t="n">
        <f aca="false">SUM(D357:D357)</f>
        <v>0</v>
      </c>
      <c r="E356" s="21" t="n">
        <f aca="false">SUM(E357:E357)</f>
        <v>0</v>
      </c>
      <c r="F356" s="21" t="n">
        <f aca="false">SUM(F357:F357)</f>
        <v>0</v>
      </c>
      <c r="G356" s="21" t="n">
        <f aca="false">SUM(G357:G357)</f>
        <v>0</v>
      </c>
      <c r="H356" s="21" t="n">
        <f aca="false">SUM(H357:H357)</f>
        <v>0</v>
      </c>
      <c r="I356" s="21" t="n">
        <f aca="false">SUM(I357:I357)</f>
        <v>0</v>
      </c>
      <c r="J356" s="21" t="n">
        <f aca="false">SUM(J357:J357)</f>
        <v>0</v>
      </c>
      <c r="K356" s="21" t="n">
        <f aca="false">SUM(K357:K357)</f>
        <v>0</v>
      </c>
      <c r="L356" s="21" t="n">
        <f aca="false">SUM(L357:L357)</f>
        <v>0</v>
      </c>
      <c r="M356" s="21" t="n">
        <f aca="false">SUM(M357:M357)</f>
        <v>0</v>
      </c>
      <c r="N356" s="21" t="n">
        <f aca="false">SUM(N357:N357)</f>
        <v>0</v>
      </c>
      <c r="O356" s="21" t="n">
        <f aca="false">SUM(O357:O357)</f>
        <v>0</v>
      </c>
      <c r="P356" s="21" t="n">
        <f aca="false">SUM(P357:P357)</f>
        <v>688</v>
      </c>
      <c r="Q356" s="21" t="n">
        <f aca="false">SUM(Q357:Q357)</f>
        <v>3000000</v>
      </c>
      <c r="R356" s="21" t="n">
        <f aca="false">SUM(R357:R357)</f>
        <v>0</v>
      </c>
      <c r="S356" s="21" t="n">
        <f aca="false">SUM(S357:S357)</f>
        <v>0</v>
      </c>
      <c r="T356" s="21" t="n">
        <f aca="false">SUM(T357:T357)</f>
        <v>0</v>
      </c>
      <c r="U356" s="21" t="n">
        <f aca="false">SUM(U357:U357)</f>
        <v>0</v>
      </c>
      <c r="V356" s="21" t="n">
        <f aca="false">SUM(V357:V357)</f>
        <v>0</v>
      </c>
      <c r="W356" s="116"/>
      <c r="X356" s="116"/>
    </row>
    <row r="357" s="1" customFormat="true" ht="14.35" hidden="false" customHeight="false" outlineLevel="0" collapsed="false">
      <c r="A357" s="38" t="s">
        <v>629</v>
      </c>
      <c r="B357" s="37" t="s">
        <v>221</v>
      </c>
      <c r="C357" s="21" t="n">
        <f aca="false">D357+M357+Q357</f>
        <v>3000000</v>
      </c>
      <c r="D357" s="21" t="n">
        <f aca="false">SUM(E357:I357)</f>
        <v>0</v>
      </c>
      <c r="E357" s="21" t="n">
        <v>0</v>
      </c>
      <c r="F357" s="21" t="n">
        <v>0</v>
      </c>
      <c r="G357" s="21" t="n">
        <v>0</v>
      </c>
      <c r="H357" s="21" t="n">
        <v>0</v>
      </c>
      <c r="I357" s="21" t="n">
        <v>0</v>
      </c>
      <c r="J357" s="21" t="n">
        <v>0</v>
      </c>
      <c r="K357" s="21" t="n">
        <v>0</v>
      </c>
      <c r="L357" s="21" t="n">
        <v>0</v>
      </c>
      <c r="M357" s="21" t="n">
        <v>0</v>
      </c>
      <c r="N357" s="21" t="n">
        <v>0</v>
      </c>
      <c r="O357" s="21" t="n">
        <v>0</v>
      </c>
      <c r="P357" s="49" t="n">
        <v>688</v>
      </c>
      <c r="Q357" s="49" t="n">
        <v>3000000</v>
      </c>
      <c r="R357" s="21" t="n">
        <v>0</v>
      </c>
      <c r="S357" s="21" t="n">
        <v>0</v>
      </c>
      <c r="T357" s="21" t="n">
        <v>0</v>
      </c>
      <c r="U357" s="21" t="n">
        <v>0</v>
      </c>
      <c r="V357" s="21" t="n">
        <v>0</v>
      </c>
      <c r="W357" s="116"/>
      <c r="X357" s="116"/>
    </row>
    <row r="358" s="1" customFormat="true" ht="14.35" hidden="false" customHeight="false" outlineLevel="0" collapsed="false">
      <c r="A358" s="38" t="s">
        <v>630</v>
      </c>
      <c r="B358" s="37" t="s">
        <v>631</v>
      </c>
      <c r="C358" s="21" t="n">
        <f aca="false">C359</f>
        <v>313238</v>
      </c>
      <c r="D358" s="21" t="n">
        <f aca="false">D359</f>
        <v>313238</v>
      </c>
      <c r="E358" s="21" t="n">
        <f aca="false">E359</f>
        <v>232863</v>
      </c>
      <c r="F358" s="21" t="n">
        <f aca="false">F359</f>
        <v>80375</v>
      </c>
      <c r="G358" s="21" t="n">
        <f aca="false">G359</f>
        <v>0</v>
      </c>
      <c r="H358" s="21" t="n">
        <f aca="false">H359</f>
        <v>0</v>
      </c>
      <c r="I358" s="21" t="n">
        <f aca="false">I359</f>
        <v>0</v>
      </c>
      <c r="J358" s="21" t="n">
        <f aca="false">J359</f>
        <v>0</v>
      </c>
      <c r="K358" s="21" t="n">
        <f aca="false">K359</f>
        <v>0</v>
      </c>
      <c r="L358" s="21" t="n">
        <f aca="false">L359</f>
        <v>0</v>
      </c>
      <c r="M358" s="21" t="n">
        <f aca="false">M359</f>
        <v>0</v>
      </c>
      <c r="N358" s="21" t="n">
        <f aca="false">N359</f>
        <v>0</v>
      </c>
      <c r="O358" s="21" t="n">
        <f aca="false">O359</f>
        <v>0</v>
      </c>
      <c r="P358" s="21" t="n">
        <f aca="false">P359</f>
        <v>0</v>
      </c>
      <c r="Q358" s="21" t="n">
        <f aca="false">Q359</f>
        <v>0</v>
      </c>
      <c r="R358" s="21" t="n">
        <f aca="false">R359</f>
        <v>0</v>
      </c>
      <c r="S358" s="21" t="n">
        <f aca="false">S359</f>
        <v>0</v>
      </c>
      <c r="T358" s="21" t="n">
        <f aca="false">T359</f>
        <v>0</v>
      </c>
      <c r="U358" s="21" t="n">
        <f aca="false">U359</f>
        <v>0</v>
      </c>
      <c r="V358" s="21" t="n">
        <f aca="false">V359</f>
        <v>0</v>
      </c>
      <c r="W358" s="116"/>
      <c r="X358" s="116"/>
    </row>
    <row r="359" s="1" customFormat="true" ht="15" hidden="false" customHeight="true" outlineLevel="0" collapsed="false">
      <c r="A359" s="38" t="s">
        <v>632</v>
      </c>
      <c r="B359" s="37" t="s">
        <v>633</v>
      </c>
      <c r="C359" s="21" t="n">
        <f aca="false">D359+M359+Q359</f>
        <v>313238</v>
      </c>
      <c r="D359" s="21" t="n">
        <f aca="false">SUM(E359:I359)</f>
        <v>313238</v>
      </c>
      <c r="E359" s="21" t="n">
        <v>232863</v>
      </c>
      <c r="F359" s="21" t="n">
        <v>80375</v>
      </c>
      <c r="G359" s="21" t="n">
        <v>0</v>
      </c>
      <c r="H359" s="21" t="n">
        <v>0</v>
      </c>
      <c r="I359" s="21" t="n">
        <v>0</v>
      </c>
      <c r="J359" s="21" t="n">
        <v>0</v>
      </c>
      <c r="K359" s="21" t="n">
        <v>0</v>
      </c>
      <c r="L359" s="21" t="n">
        <v>0</v>
      </c>
      <c r="M359" s="21" t="n">
        <v>0</v>
      </c>
      <c r="N359" s="21" t="n">
        <v>0</v>
      </c>
      <c r="O359" s="21" t="n">
        <v>0</v>
      </c>
      <c r="P359" s="21" t="n">
        <v>0</v>
      </c>
      <c r="Q359" s="21" t="n">
        <v>0</v>
      </c>
      <c r="R359" s="21" t="n">
        <v>0</v>
      </c>
      <c r="S359" s="21" t="n">
        <v>0</v>
      </c>
      <c r="T359" s="21" t="n">
        <v>0</v>
      </c>
      <c r="U359" s="21" t="n">
        <v>0</v>
      </c>
      <c r="V359" s="21" t="n">
        <v>0</v>
      </c>
      <c r="W359" s="116"/>
      <c r="X359" s="116"/>
    </row>
    <row r="360" s="1" customFormat="true" ht="14.35" hidden="false" customHeight="false" outlineLevel="0" collapsed="false">
      <c r="A360" s="17" t="n">
        <v>11</v>
      </c>
      <c r="B360" s="37" t="s">
        <v>634</v>
      </c>
      <c r="C360" s="21" t="n">
        <f aca="false">C363+C365+C361</f>
        <v>5659086</v>
      </c>
      <c r="D360" s="21" t="n">
        <f aca="false">D363+D365+D361</f>
        <v>2234354</v>
      </c>
      <c r="E360" s="21" t="n">
        <f aca="false">E363+E365+E361</f>
        <v>1944556</v>
      </c>
      <c r="F360" s="21" t="n">
        <f aca="false">F363+F365+F361</f>
        <v>164477</v>
      </c>
      <c r="G360" s="21" t="n">
        <f aca="false">G363+G365+G361</f>
        <v>125321</v>
      </c>
      <c r="H360" s="21" t="n">
        <f aca="false">H363+H365+H361</f>
        <v>0</v>
      </c>
      <c r="I360" s="21" t="n">
        <f aca="false">I363+I365+I361</f>
        <v>0</v>
      </c>
      <c r="J360" s="21" t="n">
        <f aca="false">J363+J365+J361</f>
        <v>0</v>
      </c>
      <c r="K360" s="21" t="n">
        <f aca="false">K363+K365+K361</f>
        <v>0</v>
      </c>
      <c r="L360" s="21" t="n">
        <f aca="false">L363+L365+L361</f>
        <v>474.02</v>
      </c>
      <c r="M360" s="21" t="n">
        <f aca="false">M363+M365+M361</f>
        <v>1497557</v>
      </c>
      <c r="N360" s="21" t="n">
        <f aca="false">N363+N365+N361</f>
        <v>0</v>
      </c>
      <c r="O360" s="21" t="n">
        <f aca="false">O363+O365+O361</f>
        <v>0</v>
      </c>
      <c r="P360" s="21" t="n">
        <f aca="false">P363+P365+P361</f>
        <v>328</v>
      </c>
      <c r="Q360" s="21" t="n">
        <f aca="false">Q363+Q365+Q361</f>
        <v>1927175</v>
      </c>
      <c r="R360" s="21" t="n">
        <f aca="false">R363+R365+R361</f>
        <v>0</v>
      </c>
      <c r="S360" s="21" t="n">
        <f aca="false">S363+S365+S361</f>
        <v>0</v>
      </c>
      <c r="T360" s="21" t="n">
        <f aca="false">T363+T365+T361</f>
        <v>0</v>
      </c>
      <c r="U360" s="21" t="n">
        <f aca="false">U363+U365+U361</f>
        <v>0</v>
      </c>
      <c r="V360" s="21" t="n">
        <f aca="false">V363+V365+V361</f>
        <v>0</v>
      </c>
      <c r="W360" s="116"/>
      <c r="X360" s="116"/>
    </row>
    <row r="361" s="1" customFormat="true" ht="14.25" hidden="false" customHeight="true" outlineLevel="0" collapsed="false">
      <c r="A361" s="38" t="s">
        <v>635</v>
      </c>
      <c r="B361" s="37" t="s">
        <v>636</v>
      </c>
      <c r="C361" s="21" t="n">
        <f aca="false">C362</f>
        <v>793735</v>
      </c>
      <c r="D361" s="21" t="n">
        <f aca="false">D362</f>
        <v>793735</v>
      </c>
      <c r="E361" s="21" t="n">
        <f aca="false">E362</f>
        <v>793735</v>
      </c>
      <c r="F361" s="21" t="n">
        <f aca="false">F362</f>
        <v>0</v>
      </c>
      <c r="G361" s="21" t="n">
        <f aca="false">G362</f>
        <v>0</v>
      </c>
      <c r="H361" s="21" t="n">
        <f aca="false">H362</f>
        <v>0</v>
      </c>
      <c r="I361" s="21" t="n">
        <f aca="false">I362</f>
        <v>0</v>
      </c>
      <c r="J361" s="21" t="n">
        <f aca="false">J362</f>
        <v>0</v>
      </c>
      <c r="K361" s="21" t="n">
        <f aca="false">K362</f>
        <v>0</v>
      </c>
      <c r="L361" s="21" t="n">
        <f aca="false">L362</f>
        <v>0</v>
      </c>
      <c r="M361" s="21" t="n">
        <f aca="false">M362</f>
        <v>0</v>
      </c>
      <c r="N361" s="21" t="n">
        <f aca="false">N362</f>
        <v>0</v>
      </c>
      <c r="O361" s="21" t="n">
        <f aca="false">O362</f>
        <v>0</v>
      </c>
      <c r="P361" s="21" t="n">
        <f aca="false">P362</f>
        <v>0</v>
      </c>
      <c r="Q361" s="21" t="n">
        <f aca="false">Q362</f>
        <v>0</v>
      </c>
      <c r="R361" s="21" t="n">
        <f aca="false">R362</f>
        <v>0</v>
      </c>
      <c r="S361" s="21" t="n">
        <f aca="false">S362</f>
        <v>0</v>
      </c>
      <c r="T361" s="21" t="n">
        <f aca="false">T362</f>
        <v>0</v>
      </c>
      <c r="U361" s="21" t="n">
        <f aca="false">U362</f>
        <v>0</v>
      </c>
      <c r="V361" s="21" t="n">
        <f aca="false">V362</f>
        <v>0</v>
      </c>
      <c r="W361" s="116"/>
      <c r="X361" s="116"/>
    </row>
    <row r="362" s="1" customFormat="true" ht="15" hidden="false" customHeight="true" outlineLevel="0" collapsed="false">
      <c r="A362" s="38" t="s">
        <v>637</v>
      </c>
      <c r="B362" s="37" t="s">
        <v>638</v>
      </c>
      <c r="C362" s="21" t="n">
        <f aca="false">D362+M362+Q362</f>
        <v>793735</v>
      </c>
      <c r="D362" s="21" t="n">
        <f aca="false">SUM(E362:I362)</f>
        <v>793735</v>
      </c>
      <c r="E362" s="21" t="n">
        <v>793735</v>
      </c>
      <c r="F362" s="21" t="n">
        <v>0</v>
      </c>
      <c r="G362" s="21" t="n">
        <v>0</v>
      </c>
      <c r="H362" s="21" t="n">
        <v>0</v>
      </c>
      <c r="I362" s="21" t="n">
        <v>0</v>
      </c>
      <c r="J362" s="21" t="n">
        <v>0</v>
      </c>
      <c r="K362" s="21" t="n">
        <v>0</v>
      </c>
      <c r="L362" s="21" t="n">
        <v>0</v>
      </c>
      <c r="M362" s="21" t="n">
        <v>0</v>
      </c>
      <c r="N362" s="21" t="n">
        <v>0</v>
      </c>
      <c r="O362" s="21" t="n">
        <v>0</v>
      </c>
      <c r="P362" s="21" t="n">
        <v>0</v>
      </c>
      <c r="Q362" s="21" t="n">
        <v>0</v>
      </c>
      <c r="R362" s="21" t="n">
        <v>0</v>
      </c>
      <c r="S362" s="21" t="n">
        <v>0</v>
      </c>
      <c r="T362" s="21" t="n">
        <v>0</v>
      </c>
      <c r="U362" s="21" t="n">
        <v>0</v>
      </c>
      <c r="V362" s="21" t="n">
        <v>0</v>
      </c>
      <c r="W362" s="116"/>
      <c r="X362" s="116"/>
    </row>
    <row r="363" s="1" customFormat="true" ht="14.35" hidden="false" customHeight="false" outlineLevel="0" collapsed="false">
      <c r="A363" s="38" t="s">
        <v>639</v>
      </c>
      <c r="B363" s="37" t="s">
        <v>640</v>
      </c>
      <c r="C363" s="21" t="n">
        <f aca="false">SUM(C364:C364)</f>
        <v>3464062</v>
      </c>
      <c r="D363" s="21" t="n">
        <f aca="false">SUM(D364:D364)</f>
        <v>873015</v>
      </c>
      <c r="E363" s="21" t="n">
        <f aca="false">SUM(E364:E364)</f>
        <v>674970</v>
      </c>
      <c r="F363" s="21" t="n">
        <f aca="false">SUM(F364:F364)</f>
        <v>72724</v>
      </c>
      <c r="G363" s="21" t="n">
        <f aca="false">SUM(G364:G364)</f>
        <v>125321</v>
      </c>
      <c r="H363" s="21" t="n">
        <f aca="false">SUM(H364:H364)</f>
        <v>0</v>
      </c>
      <c r="I363" s="21" t="n">
        <f aca="false">SUM(I364:I364)</f>
        <v>0</v>
      </c>
      <c r="J363" s="21" t="n">
        <f aca="false">SUM(J364:J364)</f>
        <v>0</v>
      </c>
      <c r="K363" s="21" t="n">
        <f aca="false">SUM(K364:K364)</f>
        <v>0</v>
      </c>
      <c r="L363" s="21" t="n">
        <f aca="false">SUM(L364:L364)</f>
        <v>184</v>
      </c>
      <c r="M363" s="21" t="n">
        <f aca="false">SUM(M364:M364)</f>
        <v>663872</v>
      </c>
      <c r="N363" s="21" t="n">
        <f aca="false">SUM(N364:N364)</f>
        <v>0</v>
      </c>
      <c r="O363" s="21" t="n">
        <f aca="false">SUM(O364:O364)</f>
        <v>0</v>
      </c>
      <c r="P363" s="21" t="n">
        <f aca="false">SUM(P364:P364)</f>
        <v>328</v>
      </c>
      <c r="Q363" s="21" t="n">
        <f aca="false">SUM(Q364:Q364)</f>
        <v>1927175</v>
      </c>
      <c r="R363" s="21" t="n">
        <f aca="false">SUM(R364:R364)</f>
        <v>0</v>
      </c>
      <c r="S363" s="21" t="n">
        <f aca="false">SUM(S364:S364)</f>
        <v>0</v>
      </c>
      <c r="T363" s="21" t="n">
        <f aca="false">SUM(T364:T364)</f>
        <v>0</v>
      </c>
      <c r="U363" s="21" t="n">
        <f aca="false">SUM(U364:U364)</f>
        <v>0</v>
      </c>
      <c r="V363" s="21" t="n">
        <f aca="false">SUM(V364:V364)</f>
        <v>0</v>
      </c>
      <c r="W363" s="116"/>
      <c r="X363" s="116"/>
    </row>
    <row r="364" s="1" customFormat="true" ht="14.35" hidden="false" customHeight="false" outlineLevel="0" collapsed="false">
      <c r="A364" s="38" t="s">
        <v>641</v>
      </c>
      <c r="B364" s="37" t="s">
        <v>642</v>
      </c>
      <c r="C364" s="21" t="n">
        <f aca="false">D364+M364+Q364</f>
        <v>3464062</v>
      </c>
      <c r="D364" s="21" t="n">
        <f aca="false">SUM(E364:I364)</f>
        <v>873015</v>
      </c>
      <c r="E364" s="21" t="n">
        <v>674970</v>
      </c>
      <c r="F364" s="21" t="n">
        <v>72724</v>
      </c>
      <c r="G364" s="21" t="n">
        <v>125321</v>
      </c>
      <c r="H364" s="21" t="n">
        <v>0</v>
      </c>
      <c r="I364" s="21" t="n">
        <v>0</v>
      </c>
      <c r="J364" s="21" t="n">
        <v>0</v>
      </c>
      <c r="K364" s="21" t="n">
        <v>0</v>
      </c>
      <c r="L364" s="21" t="n">
        <v>184</v>
      </c>
      <c r="M364" s="21" t="n">
        <v>663872</v>
      </c>
      <c r="N364" s="21" t="n">
        <v>0</v>
      </c>
      <c r="O364" s="21" t="n">
        <v>0</v>
      </c>
      <c r="P364" s="21" t="n">
        <v>328</v>
      </c>
      <c r="Q364" s="21" t="n">
        <v>1927175</v>
      </c>
      <c r="R364" s="21" t="n">
        <v>0</v>
      </c>
      <c r="S364" s="21" t="n">
        <v>0</v>
      </c>
      <c r="T364" s="21" t="n">
        <v>0</v>
      </c>
      <c r="U364" s="21" t="n">
        <v>0</v>
      </c>
      <c r="V364" s="21" t="n">
        <v>0</v>
      </c>
      <c r="W364" s="116"/>
      <c r="X364" s="116"/>
    </row>
    <row r="365" s="1" customFormat="true" ht="14.35" hidden="false" customHeight="false" outlineLevel="0" collapsed="false">
      <c r="A365" s="38" t="s">
        <v>643</v>
      </c>
      <c r="B365" s="37" t="s">
        <v>644</v>
      </c>
      <c r="C365" s="21" t="n">
        <f aca="false">SUM(C366:C366)</f>
        <v>1401289</v>
      </c>
      <c r="D365" s="21" t="n">
        <f aca="false">SUM(D366:D366)</f>
        <v>567604</v>
      </c>
      <c r="E365" s="21" t="n">
        <f aca="false">SUM(E366:E366)</f>
        <v>475851</v>
      </c>
      <c r="F365" s="21" t="n">
        <f aca="false">SUM(F366:F366)</f>
        <v>91753</v>
      </c>
      <c r="G365" s="21" t="n">
        <f aca="false">SUM(G366:G366)</f>
        <v>0</v>
      </c>
      <c r="H365" s="21" t="n">
        <f aca="false">SUM(H366:H366)</f>
        <v>0</v>
      </c>
      <c r="I365" s="21" t="n">
        <f aca="false">SUM(I366:I366)</f>
        <v>0</v>
      </c>
      <c r="J365" s="21" t="n">
        <f aca="false">SUM(J366:J366)</f>
        <v>0</v>
      </c>
      <c r="K365" s="21" t="n">
        <f aca="false">SUM(K366:K366)</f>
        <v>0</v>
      </c>
      <c r="L365" s="21" t="n">
        <f aca="false">SUM(L366:L366)</f>
        <v>290.02</v>
      </c>
      <c r="M365" s="21" t="n">
        <f aca="false">SUM(M366:M366)</f>
        <v>833685</v>
      </c>
      <c r="N365" s="21" t="n">
        <f aca="false">SUM(N366:N366)</f>
        <v>0</v>
      </c>
      <c r="O365" s="21" t="n">
        <f aca="false">SUM(O366:O366)</f>
        <v>0</v>
      </c>
      <c r="P365" s="21" t="n">
        <f aca="false">SUM(P366:P366)</f>
        <v>0</v>
      </c>
      <c r="Q365" s="21" t="n">
        <f aca="false">SUM(Q366:Q366)</f>
        <v>0</v>
      </c>
      <c r="R365" s="21" t="n">
        <f aca="false">SUM(R366:R366)</f>
        <v>0</v>
      </c>
      <c r="S365" s="21" t="n">
        <f aca="false">SUM(S366:S366)</f>
        <v>0</v>
      </c>
      <c r="T365" s="21" t="n">
        <f aca="false">SUM(T366:T366)</f>
        <v>0</v>
      </c>
      <c r="U365" s="21" t="n">
        <f aca="false">SUM(U366:U366)</f>
        <v>0</v>
      </c>
      <c r="V365" s="21" t="n">
        <f aca="false">SUM(V366:V366)</f>
        <v>0</v>
      </c>
      <c r="W365" s="116"/>
      <c r="X365" s="116"/>
    </row>
    <row r="366" s="1" customFormat="true" ht="15" hidden="false" customHeight="true" outlineLevel="0" collapsed="false">
      <c r="A366" s="38" t="s">
        <v>645</v>
      </c>
      <c r="B366" s="37" t="s">
        <v>646</v>
      </c>
      <c r="C366" s="21" t="n">
        <f aca="false">D366+M366+Q366</f>
        <v>1401289</v>
      </c>
      <c r="D366" s="21" t="n">
        <f aca="false">SUM(E366:I366)</f>
        <v>567604</v>
      </c>
      <c r="E366" s="21" t="n">
        <v>475851</v>
      </c>
      <c r="F366" s="21" t="n">
        <v>91753</v>
      </c>
      <c r="G366" s="21" t="n">
        <v>0</v>
      </c>
      <c r="H366" s="21" t="n">
        <v>0</v>
      </c>
      <c r="I366" s="21" t="n">
        <v>0</v>
      </c>
      <c r="J366" s="21" t="n">
        <v>0</v>
      </c>
      <c r="K366" s="21" t="n">
        <v>0</v>
      </c>
      <c r="L366" s="21" t="n">
        <v>290.02</v>
      </c>
      <c r="M366" s="21" t="n">
        <v>833685</v>
      </c>
      <c r="N366" s="21" t="n">
        <v>0</v>
      </c>
      <c r="O366" s="21" t="n">
        <v>0</v>
      </c>
      <c r="P366" s="21" t="n">
        <v>0</v>
      </c>
      <c r="Q366" s="21" t="n">
        <v>0</v>
      </c>
      <c r="R366" s="21" t="n">
        <v>0</v>
      </c>
      <c r="S366" s="21" t="n">
        <v>0</v>
      </c>
      <c r="T366" s="21" t="n">
        <v>0</v>
      </c>
      <c r="U366" s="21" t="n">
        <v>0</v>
      </c>
      <c r="V366" s="21" t="n">
        <v>0</v>
      </c>
      <c r="W366" s="116"/>
      <c r="X366" s="116"/>
    </row>
    <row r="367" s="1" customFormat="true" ht="14.35" hidden="false" customHeight="false" outlineLevel="0" collapsed="false">
      <c r="A367" s="17" t="n">
        <v>12</v>
      </c>
      <c r="B367" s="37" t="s">
        <v>223</v>
      </c>
      <c r="C367" s="21" t="n">
        <f aca="false">C368+C371+C373+C377+C379</f>
        <v>13848994.26</v>
      </c>
      <c r="D367" s="21" t="n">
        <f aca="false">D368+D371+D373+D377+D379</f>
        <v>1260251</v>
      </c>
      <c r="E367" s="21" t="n">
        <f aca="false">E368+E371+E373+E377+E379</f>
        <v>0</v>
      </c>
      <c r="F367" s="21" t="n">
        <f aca="false">F368+F371+F373+F377+F379</f>
        <v>354823</v>
      </c>
      <c r="G367" s="21" t="n">
        <f aca="false">G368+G371+G373+G377+G379</f>
        <v>608961</v>
      </c>
      <c r="H367" s="21" t="n">
        <f aca="false">H368+H371+H373+H377+H379</f>
        <v>296467</v>
      </c>
      <c r="I367" s="21" t="n">
        <f aca="false">I368+I371+I373+I377+I379</f>
        <v>0</v>
      </c>
      <c r="J367" s="21" t="n">
        <f aca="false">J368+J371+J373+J377+J379</f>
        <v>0</v>
      </c>
      <c r="K367" s="21" t="n">
        <f aca="false">K368+K371+K373+K377+K379</f>
        <v>0</v>
      </c>
      <c r="L367" s="21" t="n">
        <f aca="false">L368+L371+L373+L377+L379</f>
        <v>5767</v>
      </c>
      <c r="M367" s="21" t="n">
        <f aca="false">M368+M371+M373+M377+M379</f>
        <v>12588743.26</v>
      </c>
      <c r="N367" s="21" t="n">
        <f aca="false">N368+N371+N373+N377+N379</f>
        <v>0</v>
      </c>
      <c r="O367" s="21" t="n">
        <f aca="false">O368+O371+O373+O377+O379</f>
        <v>0</v>
      </c>
      <c r="P367" s="21" t="n">
        <f aca="false">P368+P371+P373+P377+P379</f>
        <v>0</v>
      </c>
      <c r="Q367" s="21" t="n">
        <f aca="false">Q368+Q371+Q373+Q377+Q379</f>
        <v>0</v>
      </c>
      <c r="R367" s="21" t="n">
        <f aca="false">R368+R371+R373+R377+R379</f>
        <v>0</v>
      </c>
      <c r="S367" s="21" t="n">
        <f aca="false">S368+S371+S373+S377+S379</f>
        <v>0</v>
      </c>
      <c r="T367" s="21" t="n">
        <f aca="false">T368+T371+T373+T377+T379</f>
        <v>0</v>
      </c>
      <c r="U367" s="21" t="n">
        <f aca="false">U368+U371+U373+U377+U379</f>
        <v>0</v>
      </c>
      <c r="V367" s="21" t="n">
        <f aca="false">V368+V371+V373+V377+V379</f>
        <v>0</v>
      </c>
      <c r="W367" s="116"/>
      <c r="X367" s="116"/>
    </row>
    <row r="368" s="1" customFormat="true" ht="14.35" hidden="false" customHeight="false" outlineLevel="0" collapsed="false">
      <c r="A368" s="38" t="s">
        <v>647</v>
      </c>
      <c r="B368" s="54" t="s">
        <v>225</v>
      </c>
      <c r="C368" s="49" t="n">
        <f aca="false">SUM(C369:C370)</f>
        <v>1832174.08</v>
      </c>
      <c r="D368" s="49" t="n">
        <f aca="false">SUM(D369:D370)</f>
        <v>608961</v>
      </c>
      <c r="E368" s="49" t="n">
        <f aca="false">SUM(E369:E370)</f>
        <v>0</v>
      </c>
      <c r="F368" s="49" t="n">
        <f aca="false">SUM(F369:F370)</f>
        <v>0</v>
      </c>
      <c r="G368" s="49" t="n">
        <f aca="false">SUM(G369:G370)</f>
        <v>608961</v>
      </c>
      <c r="H368" s="49" t="n">
        <f aca="false">SUM(H369:H370)</f>
        <v>0</v>
      </c>
      <c r="I368" s="49" t="n">
        <f aca="false">SUM(I369:I370)</f>
        <v>0</v>
      </c>
      <c r="J368" s="49" t="n">
        <f aca="false">SUM(J369:J370)</f>
        <v>0</v>
      </c>
      <c r="K368" s="49" t="n">
        <f aca="false">SUM(K369:K370)</f>
        <v>0</v>
      </c>
      <c r="L368" s="49" t="n">
        <f aca="false">SUM(L369:L370)</f>
        <v>570</v>
      </c>
      <c r="M368" s="49" t="n">
        <f aca="false">SUM(M369:M370)</f>
        <v>1223213.08</v>
      </c>
      <c r="N368" s="49" t="n">
        <f aca="false">SUM(N369:N370)</f>
        <v>0</v>
      </c>
      <c r="O368" s="49" t="n">
        <f aca="false">SUM(O369:O370)</f>
        <v>0</v>
      </c>
      <c r="P368" s="49" t="n">
        <f aca="false">SUM(P369:P370)</f>
        <v>0</v>
      </c>
      <c r="Q368" s="49" t="n">
        <f aca="false">SUM(Q369:Q370)</f>
        <v>0</v>
      </c>
      <c r="R368" s="49" t="n">
        <f aca="false">SUM(R369:R370)</f>
        <v>0</v>
      </c>
      <c r="S368" s="49" t="n">
        <f aca="false">SUM(S369:S370)</f>
        <v>0</v>
      </c>
      <c r="T368" s="49" t="n">
        <f aca="false">SUM(T369:T370)</f>
        <v>0</v>
      </c>
      <c r="U368" s="49" t="n">
        <f aca="false">SUM(U369:U370)</f>
        <v>0</v>
      </c>
      <c r="V368" s="49" t="n">
        <f aca="false">SUM(V369:V370)</f>
        <v>0</v>
      </c>
      <c r="W368" s="116"/>
      <c r="X368" s="116"/>
    </row>
    <row r="369" customFormat="false" ht="15" hidden="false" customHeight="true" outlineLevel="0" collapsed="false">
      <c r="A369" s="36" t="s">
        <v>648</v>
      </c>
      <c r="B369" s="54" t="s">
        <v>649</v>
      </c>
      <c r="C369" s="49" t="n">
        <f aca="false">D369+M369+Q369</f>
        <v>1223213.08</v>
      </c>
      <c r="D369" s="49" t="n">
        <f aca="false">SUM(E369:I369)</f>
        <v>0</v>
      </c>
      <c r="E369" s="49" t="n">
        <v>0</v>
      </c>
      <c r="F369" s="49" t="n">
        <v>0</v>
      </c>
      <c r="G369" s="49" t="n">
        <v>0</v>
      </c>
      <c r="H369" s="49" t="n">
        <v>0</v>
      </c>
      <c r="I369" s="49" t="n">
        <v>0</v>
      </c>
      <c r="J369" s="118" t="n">
        <v>0</v>
      </c>
      <c r="K369" s="118" t="n">
        <v>0</v>
      </c>
      <c r="L369" s="49" t="n">
        <v>570</v>
      </c>
      <c r="M369" s="49" t="n">
        <v>1223213.08</v>
      </c>
      <c r="N369" s="118" t="n">
        <v>0</v>
      </c>
      <c r="O369" s="118" t="n">
        <v>0</v>
      </c>
      <c r="P369" s="49" t="n">
        <v>0</v>
      </c>
      <c r="Q369" s="49" t="n">
        <v>0</v>
      </c>
      <c r="R369" s="49" t="n">
        <v>0</v>
      </c>
      <c r="S369" s="49" t="n">
        <v>0</v>
      </c>
      <c r="T369" s="49" t="n">
        <v>0</v>
      </c>
      <c r="U369" s="49" t="n">
        <v>0</v>
      </c>
      <c r="V369" s="49" t="n">
        <v>0</v>
      </c>
      <c r="W369" s="116"/>
      <c r="X369" s="116"/>
    </row>
    <row r="370" customFormat="false" ht="15" hidden="false" customHeight="true" outlineLevel="0" collapsed="false">
      <c r="A370" s="36" t="s">
        <v>650</v>
      </c>
      <c r="B370" s="54" t="s">
        <v>227</v>
      </c>
      <c r="C370" s="49" t="n">
        <f aca="false">D370+M370+Q370</f>
        <v>608961</v>
      </c>
      <c r="D370" s="49" t="n">
        <f aca="false">SUM(E370:I370)</f>
        <v>608961</v>
      </c>
      <c r="E370" s="49" t="n">
        <v>0</v>
      </c>
      <c r="F370" s="49" t="n">
        <v>0</v>
      </c>
      <c r="G370" s="49" t="n">
        <v>608961</v>
      </c>
      <c r="H370" s="49" t="n">
        <v>0</v>
      </c>
      <c r="I370" s="49" t="n">
        <v>0</v>
      </c>
      <c r="J370" s="118" t="n">
        <v>0</v>
      </c>
      <c r="K370" s="118" t="n">
        <v>0</v>
      </c>
      <c r="L370" s="49" t="n">
        <v>0</v>
      </c>
      <c r="M370" s="49" t="n">
        <v>0</v>
      </c>
      <c r="N370" s="118" t="n">
        <v>0</v>
      </c>
      <c r="O370" s="118" t="n">
        <v>0</v>
      </c>
      <c r="P370" s="49" t="n">
        <v>0</v>
      </c>
      <c r="Q370" s="49" t="n">
        <v>0</v>
      </c>
      <c r="R370" s="49" t="n">
        <v>0</v>
      </c>
      <c r="S370" s="49" t="n">
        <v>0</v>
      </c>
      <c r="T370" s="49" t="n">
        <v>0</v>
      </c>
      <c r="U370" s="49" t="n">
        <v>0</v>
      </c>
      <c r="V370" s="49" t="n">
        <v>0</v>
      </c>
      <c r="W370" s="116"/>
      <c r="X370" s="116"/>
    </row>
    <row r="371" s="1" customFormat="true" ht="14.35" hidden="false" customHeight="false" outlineLevel="0" collapsed="false">
      <c r="A371" s="38" t="s">
        <v>651</v>
      </c>
      <c r="B371" s="37" t="s">
        <v>652</v>
      </c>
      <c r="C371" s="21" t="n">
        <f aca="false">C372</f>
        <v>2734762</v>
      </c>
      <c r="D371" s="21" t="n">
        <f aca="false">D372</f>
        <v>0</v>
      </c>
      <c r="E371" s="21" t="n">
        <f aca="false">E372</f>
        <v>0</v>
      </c>
      <c r="F371" s="21" t="n">
        <f aca="false">F372</f>
        <v>0</v>
      </c>
      <c r="G371" s="21" t="n">
        <f aca="false">G372</f>
        <v>0</v>
      </c>
      <c r="H371" s="21" t="n">
        <f aca="false">H372</f>
        <v>0</v>
      </c>
      <c r="I371" s="21" t="n">
        <f aca="false">I372</f>
        <v>0</v>
      </c>
      <c r="J371" s="21" t="n">
        <f aca="false">J372</f>
        <v>0</v>
      </c>
      <c r="K371" s="21" t="n">
        <f aca="false">K372</f>
        <v>0</v>
      </c>
      <c r="L371" s="21" t="n">
        <f aca="false">L372</f>
        <v>1170</v>
      </c>
      <c r="M371" s="21" t="n">
        <f aca="false">M372</f>
        <v>2734762</v>
      </c>
      <c r="N371" s="21" t="n">
        <f aca="false">N372</f>
        <v>0</v>
      </c>
      <c r="O371" s="21" t="n">
        <f aca="false">O372</f>
        <v>0</v>
      </c>
      <c r="P371" s="21" t="n">
        <f aca="false">P372</f>
        <v>0</v>
      </c>
      <c r="Q371" s="21" t="n">
        <f aca="false">Q372</f>
        <v>0</v>
      </c>
      <c r="R371" s="21" t="n">
        <f aca="false">R372</f>
        <v>0</v>
      </c>
      <c r="S371" s="21" t="n">
        <f aca="false">S372</f>
        <v>0</v>
      </c>
      <c r="T371" s="21" t="n">
        <f aca="false">T372</f>
        <v>0</v>
      </c>
      <c r="U371" s="21" t="n">
        <f aca="false">U372</f>
        <v>0</v>
      </c>
      <c r="V371" s="21" t="n">
        <f aca="false">V372</f>
        <v>0</v>
      </c>
      <c r="W371" s="116"/>
      <c r="X371" s="116"/>
    </row>
    <row r="372" s="1" customFormat="true" ht="14.35" hidden="false" customHeight="false" outlineLevel="0" collapsed="false">
      <c r="A372" s="38" t="s">
        <v>653</v>
      </c>
      <c r="B372" s="37" t="s">
        <v>654</v>
      </c>
      <c r="C372" s="21" t="n">
        <f aca="false">D372+M372+Q372</f>
        <v>2734762</v>
      </c>
      <c r="D372" s="21" t="n">
        <f aca="false">SUM(E372:I372)</f>
        <v>0</v>
      </c>
      <c r="E372" s="21" t="n">
        <v>0</v>
      </c>
      <c r="F372" s="21" t="n">
        <v>0</v>
      </c>
      <c r="G372" s="21" t="n">
        <v>0</v>
      </c>
      <c r="H372" s="21" t="n">
        <v>0</v>
      </c>
      <c r="I372" s="21" t="n">
        <v>0</v>
      </c>
      <c r="J372" s="21" t="n">
        <v>0</v>
      </c>
      <c r="K372" s="21" t="n">
        <v>0</v>
      </c>
      <c r="L372" s="21" t="n">
        <v>1170</v>
      </c>
      <c r="M372" s="21" t="n">
        <v>2734762</v>
      </c>
      <c r="N372" s="21" t="n">
        <v>0</v>
      </c>
      <c r="O372" s="21" t="n">
        <v>0</v>
      </c>
      <c r="P372" s="21" t="n">
        <v>0</v>
      </c>
      <c r="Q372" s="21" t="n">
        <v>0</v>
      </c>
      <c r="R372" s="21" t="n">
        <v>0</v>
      </c>
      <c r="S372" s="21" t="n">
        <v>0</v>
      </c>
      <c r="T372" s="21" t="n">
        <v>0</v>
      </c>
      <c r="U372" s="21" t="n">
        <v>0</v>
      </c>
      <c r="V372" s="21" t="n">
        <v>0</v>
      </c>
      <c r="W372" s="116"/>
      <c r="X372" s="116"/>
    </row>
    <row r="373" s="1" customFormat="true" ht="14.35" hidden="false" customHeight="false" outlineLevel="0" collapsed="false">
      <c r="A373" s="38" t="s">
        <v>655</v>
      </c>
      <c r="B373" s="37" t="s">
        <v>656</v>
      </c>
      <c r="C373" s="21" t="n">
        <f aca="false">SUM(C374:C376)</f>
        <v>3141823</v>
      </c>
      <c r="D373" s="21" t="n">
        <f aca="false">SUM(D374:D376)</f>
        <v>651290</v>
      </c>
      <c r="E373" s="21" t="n">
        <f aca="false">SUM(E374:E376)</f>
        <v>0</v>
      </c>
      <c r="F373" s="21" t="n">
        <f aca="false">SUM(F374:F376)</f>
        <v>354823</v>
      </c>
      <c r="G373" s="21" t="n">
        <f aca="false">SUM(G374:G376)</f>
        <v>0</v>
      </c>
      <c r="H373" s="21" t="n">
        <f aca="false">SUM(H374:H376)</f>
        <v>296467</v>
      </c>
      <c r="I373" s="21" t="n">
        <f aca="false">SUM(I374:I376)</f>
        <v>0</v>
      </c>
      <c r="J373" s="21" t="n">
        <f aca="false">SUM(J374:J376)</f>
        <v>0</v>
      </c>
      <c r="K373" s="21" t="n">
        <f aca="false">SUM(K374:K376)</f>
        <v>0</v>
      </c>
      <c r="L373" s="21" t="n">
        <f aca="false">SUM(L374:L376)</f>
        <v>1025</v>
      </c>
      <c r="M373" s="21" t="n">
        <f aca="false">SUM(M374:M376)</f>
        <v>2490533</v>
      </c>
      <c r="N373" s="21" t="n">
        <f aca="false">SUM(N374:N376)</f>
        <v>0</v>
      </c>
      <c r="O373" s="21" t="n">
        <f aca="false">SUM(O374:O376)</f>
        <v>0</v>
      </c>
      <c r="P373" s="21" t="n">
        <f aca="false">SUM(P374:P376)</f>
        <v>0</v>
      </c>
      <c r="Q373" s="21" t="n">
        <f aca="false">SUM(Q374:Q376)</f>
        <v>0</v>
      </c>
      <c r="R373" s="21" t="n">
        <f aca="false">SUM(R374:R376)</f>
        <v>0</v>
      </c>
      <c r="S373" s="21" t="n">
        <f aca="false">SUM(S374:S376)</f>
        <v>0</v>
      </c>
      <c r="T373" s="21" t="n">
        <f aca="false">SUM(T374:T376)</f>
        <v>0</v>
      </c>
      <c r="U373" s="21" t="n">
        <f aca="false">SUM(U374:U376)</f>
        <v>0</v>
      </c>
      <c r="V373" s="21" t="n">
        <f aca="false">SUM(V374:V376)</f>
        <v>0</v>
      </c>
      <c r="W373" s="116"/>
      <c r="X373" s="116"/>
    </row>
    <row r="374" s="1" customFormat="true" ht="14.35" hidden="false" customHeight="false" outlineLevel="0" collapsed="false">
      <c r="A374" s="38" t="s">
        <v>657</v>
      </c>
      <c r="B374" s="37" t="s">
        <v>658</v>
      </c>
      <c r="C374" s="21" t="n">
        <f aca="false">D374+M374+Q374</f>
        <v>651290</v>
      </c>
      <c r="D374" s="21" t="n">
        <f aca="false">SUM(E374:I374)</f>
        <v>651290</v>
      </c>
      <c r="E374" s="21" t="n">
        <v>0</v>
      </c>
      <c r="F374" s="21" t="n">
        <v>354823</v>
      </c>
      <c r="G374" s="21" t="n">
        <v>0</v>
      </c>
      <c r="H374" s="21" t="n">
        <v>296467</v>
      </c>
      <c r="I374" s="21" t="n">
        <v>0</v>
      </c>
      <c r="J374" s="21" t="n">
        <v>0</v>
      </c>
      <c r="K374" s="21" t="n">
        <v>0</v>
      </c>
      <c r="L374" s="21" t="n">
        <v>0</v>
      </c>
      <c r="M374" s="21" t="n">
        <v>0</v>
      </c>
      <c r="N374" s="21" t="n">
        <v>0</v>
      </c>
      <c r="O374" s="21" t="n">
        <v>0</v>
      </c>
      <c r="P374" s="21" t="n">
        <v>0</v>
      </c>
      <c r="Q374" s="21" t="n">
        <v>0</v>
      </c>
      <c r="R374" s="21" t="n">
        <v>0</v>
      </c>
      <c r="S374" s="21" t="n">
        <v>0</v>
      </c>
      <c r="T374" s="21" t="n">
        <v>0</v>
      </c>
      <c r="U374" s="21" t="n">
        <v>0</v>
      </c>
      <c r="V374" s="21" t="n">
        <v>0</v>
      </c>
      <c r="W374" s="116"/>
      <c r="X374" s="116"/>
    </row>
    <row r="375" s="1" customFormat="true" ht="14.35" hidden="false" customHeight="false" outlineLevel="0" collapsed="false">
      <c r="A375" s="38" t="s">
        <v>659</v>
      </c>
      <c r="B375" s="37" t="s">
        <v>660</v>
      </c>
      <c r="C375" s="21" t="n">
        <f aca="false">D375+M375+Q375</f>
        <v>1354607</v>
      </c>
      <c r="D375" s="21" t="n">
        <f aca="false">SUM(E375:I375)</f>
        <v>0</v>
      </c>
      <c r="E375" s="21" t="n">
        <v>0</v>
      </c>
      <c r="F375" s="21" t="n">
        <v>0</v>
      </c>
      <c r="G375" s="21" t="n">
        <v>0</v>
      </c>
      <c r="H375" s="21" t="n">
        <v>0</v>
      </c>
      <c r="I375" s="21" t="n">
        <v>0</v>
      </c>
      <c r="J375" s="21" t="n">
        <v>0</v>
      </c>
      <c r="K375" s="21" t="n">
        <v>0</v>
      </c>
      <c r="L375" s="21" t="n">
        <v>540</v>
      </c>
      <c r="M375" s="21" t="n">
        <v>1354607</v>
      </c>
      <c r="N375" s="21" t="n">
        <v>0</v>
      </c>
      <c r="O375" s="21" t="n">
        <v>0</v>
      </c>
      <c r="P375" s="21" t="n">
        <v>0</v>
      </c>
      <c r="Q375" s="21" t="n">
        <v>0</v>
      </c>
      <c r="R375" s="21" t="n">
        <v>0</v>
      </c>
      <c r="S375" s="21" t="n">
        <v>0</v>
      </c>
      <c r="T375" s="21" t="n">
        <v>0</v>
      </c>
      <c r="U375" s="21" t="n">
        <v>0</v>
      </c>
      <c r="V375" s="21" t="n">
        <v>0</v>
      </c>
      <c r="W375" s="116"/>
      <c r="X375" s="116"/>
    </row>
    <row r="376" s="1" customFormat="true" ht="14.35" hidden="false" customHeight="false" outlineLevel="0" collapsed="false">
      <c r="A376" s="38" t="s">
        <v>661</v>
      </c>
      <c r="B376" s="37" t="s">
        <v>662</v>
      </c>
      <c r="C376" s="21" t="n">
        <f aca="false">D376+M376+Q376</f>
        <v>1135926</v>
      </c>
      <c r="D376" s="21" t="n">
        <f aca="false">SUM(E376:I376)</f>
        <v>0</v>
      </c>
      <c r="E376" s="21" t="n">
        <v>0</v>
      </c>
      <c r="F376" s="21" t="n">
        <v>0</v>
      </c>
      <c r="G376" s="21" t="n">
        <v>0</v>
      </c>
      <c r="H376" s="21" t="n">
        <v>0</v>
      </c>
      <c r="I376" s="21" t="n">
        <v>0</v>
      </c>
      <c r="J376" s="21" t="n">
        <v>0</v>
      </c>
      <c r="K376" s="21" t="n">
        <v>0</v>
      </c>
      <c r="L376" s="21" t="n">
        <v>485</v>
      </c>
      <c r="M376" s="21" t="n">
        <v>1135926</v>
      </c>
      <c r="N376" s="21" t="n">
        <v>0</v>
      </c>
      <c r="O376" s="21" t="n">
        <v>0</v>
      </c>
      <c r="P376" s="21" t="n">
        <v>0</v>
      </c>
      <c r="Q376" s="21" t="n">
        <v>0</v>
      </c>
      <c r="R376" s="21" t="n">
        <v>0</v>
      </c>
      <c r="S376" s="21" t="n">
        <v>0</v>
      </c>
      <c r="T376" s="21" t="n">
        <v>0</v>
      </c>
      <c r="U376" s="21" t="n">
        <v>0</v>
      </c>
      <c r="V376" s="21" t="n">
        <v>0</v>
      </c>
      <c r="W376" s="116"/>
      <c r="X376" s="116"/>
    </row>
    <row r="377" s="1" customFormat="true" ht="14.35" hidden="false" customHeight="false" outlineLevel="0" collapsed="false">
      <c r="A377" s="36" t="s">
        <v>663</v>
      </c>
      <c r="B377" s="54" t="s">
        <v>229</v>
      </c>
      <c r="C377" s="49" t="n">
        <f aca="false">SUM(C378:C378)</f>
        <v>2458851</v>
      </c>
      <c r="D377" s="49" t="n">
        <f aca="false">SUM(D378:D378)</f>
        <v>0</v>
      </c>
      <c r="E377" s="49" t="n">
        <f aca="false">SUM(E378:E378)</f>
        <v>0</v>
      </c>
      <c r="F377" s="49" t="n">
        <f aca="false">SUM(F378:F378)</f>
        <v>0</v>
      </c>
      <c r="G377" s="49" t="n">
        <f aca="false">SUM(G378:G378)</f>
        <v>0</v>
      </c>
      <c r="H377" s="49" t="n">
        <f aca="false">SUM(H378:H378)</f>
        <v>0</v>
      </c>
      <c r="I377" s="49" t="n">
        <f aca="false">SUM(I378:I378)</f>
        <v>0</v>
      </c>
      <c r="J377" s="49" t="n">
        <f aca="false">SUM(J378:J378)</f>
        <v>0</v>
      </c>
      <c r="K377" s="49" t="n">
        <f aca="false">SUM(K378:K378)</f>
        <v>0</v>
      </c>
      <c r="L377" s="49" t="n">
        <f aca="false">SUM(L378:L378)</f>
        <v>1287</v>
      </c>
      <c r="M377" s="49" t="n">
        <f aca="false">SUM(M378:M378)</f>
        <v>2458851</v>
      </c>
      <c r="N377" s="49" t="n">
        <f aca="false">SUM(N378:N378)</f>
        <v>0</v>
      </c>
      <c r="O377" s="49" t="n">
        <f aca="false">SUM(O378:O378)</f>
        <v>0</v>
      </c>
      <c r="P377" s="49" t="n">
        <f aca="false">SUM(P378:P378)</f>
        <v>0</v>
      </c>
      <c r="Q377" s="49" t="n">
        <f aca="false">SUM(Q378:Q378)</f>
        <v>0</v>
      </c>
      <c r="R377" s="49" t="n">
        <f aca="false">SUM(R378:R378)</f>
        <v>0</v>
      </c>
      <c r="S377" s="49" t="n">
        <f aca="false">SUM(S378:S378)</f>
        <v>0</v>
      </c>
      <c r="T377" s="49" t="n">
        <f aca="false">SUM(T378:T378)</f>
        <v>0</v>
      </c>
      <c r="U377" s="49" t="n">
        <f aca="false">SUM(U378:U378)</f>
        <v>0</v>
      </c>
      <c r="V377" s="49" t="n">
        <f aca="false">SUM(V378:V378)</f>
        <v>0</v>
      </c>
      <c r="W377" s="116"/>
      <c r="X377" s="116"/>
    </row>
    <row r="378" s="1" customFormat="true" ht="14.35" hidden="false" customHeight="false" outlineLevel="0" collapsed="false">
      <c r="A378" s="36" t="s">
        <v>664</v>
      </c>
      <c r="B378" s="54" t="s">
        <v>665</v>
      </c>
      <c r="C378" s="21" t="n">
        <f aca="false">D378+M378+Q378</f>
        <v>2458851</v>
      </c>
      <c r="D378" s="21" t="n">
        <f aca="false">SUM(E378:I378)</f>
        <v>0</v>
      </c>
      <c r="E378" s="49" t="n">
        <v>0</v>
      </c>
      <c r="F378" s="49" t="n">
        <v>0</v>
      </c>
      <c r="G378" s="49" t="n">
        <v>0</v>
      </c>
      <c r="H378" s="49" t="n">
        <v>0</v>
      </c>
      <c r="I378" s="49" t="n">
        <v>0</v>
      </c>
      <c r="J378" s="118" t="n">
        <v>0</v>
      </c>
      <c r="K378" s="118" t="n">
        <v>0</v>
      </c>
      <c r="L378" s="49" t="n">
        <v>1287</v>
      </c>
      <c r="M378" s="49" t="n">
        <v>2458851</v>
      </c>
      <c r="N378" s="118" t="n">
        <v>0</v>
      </c>
      <c r="O378" s="118" t="n">
        <v>0</v>
      </c>
      <c r="P378" s="49" t="n">
        <v>0</v>
      </c>
      <c r="Q378" s="49" t="n">
        <v>0</v>
      </c>
      <c r="R378" s="49" t="n">
        <v>0</v>
      </c>
      <c r="S378" s="49" t="n">
        <v>0</v>
      </c>
      <c r="T378" s="21" t="n">
        <v>0</v>
      </c>
      <c r="U378" s="21" t="n">
        <v>0</v>
      </c>
      <c r="V378" s="21" t="n">
        <v>0</v>
      </c>
      <c r="W378" s="116"/>
      <c r="X378" s="116"/>
    </row>
    <row r="379" s="1" customFormat="true" ht="14.35" hidden="false" customHeight="false" outlineLevel="0" collapsed="false">
      <c r="A379" s="36" t="s">
        <v>666</v>
      </c>
      <c r="B379" s="54" t="s">
        <v>233</v>
      </c>
      <c r="C379" s="49" t="n">
        <f aca="false">SUM(C380:C381)</f>
        <v>3681384.18</v>
      </c>
      <c r="D379" s="49" t="n">
        <f aca="false">SUM(D380:D381)</f>
        <v>0</v>
      </c>
      <c r="E379" s="49" t="n">
        <f aca="false">SUM(E380:E381)</f>
        <v>0</v>
      </c>
      <c r="F379" s="49" t="n">
        <f aca="false">SUM(F380:F381)</f>
        <v>0</v>
      </c>
      <c r="G379" s="49" t="n">
        <f aca="false">SUM(G380:G381)</f>
        <v>0</v>
      </c>
      <c r="H379" s="49" t="n">
        <f aca="false">SUM(H380:H381)</f>
        <v>0</v>
      </c>
      <c r="I379" s="49" t="n">
        <f aca="false">SUM(I380:I381)</f>
        <v>0</v>
      </c>
      <c r="J379" s="49" t="n">
        <f aca="false">SUM(J380:J381)</f>
        <v>0</v>
      </c>
      <c r="K379" s="49" t="n">
        <f aca="false">SUM(K380:K381)</f>
        <v>0</v>
      </c>
      <c r="L379" s="49" t="n">
        <f aca="false">SUM(L380:L381)</f>
        <v>1715</v>
      </c>
      <c r="M379" s="49" t="n">
        <f aca="false">SUM(M380:M381)</f>
        <v>3681384.18</v>
      </c>
      <c r="N379" s="49" t="n">
        <f aca="false">SUM(N380:N381)</f>
        <v>0</v>
      </c>
      <c r="O379" s="49" t="n">
        <f aca="false">SUM(O380:O381)</f>
        <v>0</v>
      </c>
      <c r="P379" s="49" t="n">
        <f aca="false">SUM(P380:P381)</f>
        <v>0</v>
      </c>
      <c r="Q379" s="49" t="n">
        <f aca="false">SUM(Q380:Q381)</f>
        <v>0</v>
      </c>
      <c r="R379" s="49" t="n">
        <f aca="false">SUM(R380:R381)</f>
        <v>0</v>
      </c>
      <c r="S379" s="49" t="n">
        <f aca="false">SUM(S380:S381)</f>
        <v>0</v>
      </c>
      <c r="T379" s="49" t="n">
        <f aca="false">SUM(T380:T381)</f>
        <v>0</v>
      </c>
      <c r="U379" s="49" t="n">
        <f aca="false">SUM(U380:U381)</f>
        <v>0</v>
      </c>
      <c r="V379" s="49" t="n">
        <f aca="false">SUM(V380:V381)</f>
        <v>0</v>
      </c>
      <c r="W379" s="116"/>
      <c r="X379" s="116"/>
    </row>
    <row r="380" customFormat="false" ht="15" hidden="false" customHeight="true" outlineLevel="0" collapsed="false">
      <c r="A380" s="36" t="s">
        <v>667</v>
      </c>
      <c r="B380" s="54" t="s">
        <v>235</v>
      </c>
      <c r="C380" s="49" t="n">
        <f aca="false">D380+M380+Q380</f>
        <v>954060.18</v>
      </c>
      <c r="D380" s="49" t="n">
        <f aca="false">SUM(E380:I380)</f>
        <v>0</v>
      </c>
      <c r="E380" s="49" t="n">
        <v>0</v>
      </c>
      <c r="F380" s="49" t="n">
        <v>0</v>
      </c>
      <c r="G380" s="49" t="n">
        <v>0</v>
      </c>
      <c r="H380" s="49" t="n">
        <v>0</v>
      </c>
      <c r="I380" s="49" t="n">
        <v>0</v>
      </c>
      <c r="J380" s="118" t="n">
        <v>0</v>
      </c>
      <c r="K380" s="118" t="n">
        <v>0</v>
      </c>
      <c r="L380" s="49" t="n">
        <v>365</v>
      </c>
      <c r="M380" s="49" t="n">
        <v>954060.18</v>
      </c>
      <c r="N380" s="118" t="n">
        <v>0</v>
      </c>
      <c r="O380" s="118" t="n">
        <v>0</v>
      </c>
      <c r="P380" s="49" t="n">
        <v>0</v>
      </c>
      <c r="Q380" s="49" t="n">
        <v>0</v>
      </c>
      <c r="R380" s="49" t="n">
        <v>0</v>
      </c>
      <c r="S380" s="49" t="n">
        <v>0</v>
      </c>
      <c r="T380" s="49" t="n">
        <v>0</v>
      </c>
      <c r="U380" s="49" t="n">
        <v>0</v>
      </c>
      <c r="V380" s="49" t="n">
        <v>0</v>
      </c>
      <c r="W380" s="116"/>
      <c r="X380" s="116"/>
    </row>
    <row r="381" customFormat="false" ht="14.35" hidden="false" customHeight="false" outlineLevel="0" collapsed="false">
      <c r="A381" s="36" t="s">
        <v>668</v>
      </c>
      <c r="B381" s="54" t="s">
        <v>669</v>
      </c>
      <c r="C381" s="49" t="n">
        <f aca="false">D381+M381+Q381</f>
        <v>2727324</v>
      </c>
      <c r="D381" s="49" t="n">
        <f aca="false">SUM(E381:I381)</f>
        <v>0</v>
      </c>
      <c r="E381" s="49" t="n">
        <v>0</v>
      </c>
      <c r="F381" s="49" t="n">
        <v>0</v>
      </c>
      <c r="G381" s="49" t="n">
        <v>0</v>
      </c>
      <c r="H381" s="49" t="n">
        <v>0</v>
      </c>
      <c r="I381" s="49" t="n">
        <v>0</v>
      </c>
      <c r="J381" s="118" t="n">
        <v>0</v>
      </c>
      <c r="K381" s="118" t="n">
        <v>0</v>
      </c>
      <c r="L381" s="49" t="n">
        <v>1350</v>
      </c>
      <c r="M381" s="49" t="n">
        <v>2727324</v>
      </c>
      <c r="N381" s="118" t="n">
        <v>0</v>
      </c>
      <c r="O381" s="118" t="n">
        <v>0</v>
      </c>
      <c r="P381" s="49" t="n">
        <v>0</v>
      </c>
      <c r="Q381" s="49" t="n">
        <v>0</v>
      </c>
      <c r="R381" s="49" t="n">
        <v>0</v>
      </c>
      <c r="S381" s="49" t="n">
        <v>0</v>
      </c>
      <c r="T381" s="49" t="n">
        <v>0</v>
      </c>
      <c r="U381" s="49" t="n">
        <v>0</v>
      </c>
      <c r="V381" s="49" t="n">
        <v>0</v>
      </c>
      <c r="W381" s="116"/>
      <c r="X381" s="116"/>
    </row>
    <row r="382" s="1" customFormat="true" ht="14.35" hidden="false" customHeight="false" outlineLevel="0" collapsed="false">
      <c r="A382" s="17" t="n">
        <v>13</v>
      </c>
      <c r="B382" s="37" t="s">
        <v>237</v>
      </c>
      <c r="C382" s="21" t="n">
        <f aca="false">C383+C387+C389</f>
        <v>23042096.39</v>
      </c>
      <c r="D382" s="21" t="n">
        <f aca="false">D383+D387+D389</f>
        <v>5280709</v>
      </c>
      <c r="E382" s="21" t="n">
        <f aca="false">E383+E387+E389</f>
        <v>3018536</v>
      </c>
      <c r="F382" s="21" t="n">
        <f aca="false">F383+F387+F389</f>
        <v>766021</v>
      </c>
      <c r="G382" s="21" t="n">
        <f aca="false">G383+G387+G389</f>
        <v>0</v>
      </c>
      <c r="H382" s="21" t="n">
        <f aca="false">H383+H387+H389</f>
        <v>1496152</v>
      </c>
      <c r="I382" s="21" t="n">
        <f aca="false">I383+I387+I389</f>
        <v>0</v>
      </c>
      <c r="J382" s="21" t="n">
        <f aca="false">J383+J387+J389</f>
        <v>0</v>
      </c>
      <c r="K382" s="21" t="n">
        <f aca="false">K383+K387+K389</f>
        <v>0</v>
      </c>
      <c r="L382" s="21" t="n">
        <f aca="false">L383+L387+L389</f>
        <v>1372</v>
      </c>
      <c r="M382" s="21" t="n">
        <f aca="false">M383+M387+M389</f>
        <v>4138117</v>
      </c>
      <c r="N382" s="21" t="n">
        <f aca="false">N383+N387+N389</f>
        <v>0</v>
      </c>
      <c r="O382" s="21" t="n">
        <f aca="false">O383+O387+O389</f>
        <v>0</v>
      </c>
      <c r="P382" s="21" t="n">
        <f aca="false">P383+P387+P389</f>
        <v>2461</v>
      </c>
      <c r="Q382" s="21" t="n">
        <f aca="false">Q383+Q387+Q389</f>
        <v>13623270.39</v>
      </c>
      <c r="R382" s="21" t="n">
        <f aca="false">R383+R387+R389</f>
        <v>0</v>
      </c>
      <c r="S382" s="21" t="n">
        <f aca="false">S383+S387+S389</f>
        <v>0</v>
      </c>
      <c r="T382" s="21" t="n">
        <f aca="false">T383+T387+T389</f>
        <v>0</v>
      </c>
      <c r="U382" s="21" t="n">
        <f aca="false">U383+U387+U389</f>
        <v>0</v>
      </c>
      <c r="V382" s="21" t="n">
        <f aca="false">V383+V387+V389</f>
        <v>0</v>
      </c>
      <c r="W382" s="116"/>
      <c r="X382" s="116"/>
    </row>
    <row r="383" s="60" customFormat="true" ht="14.35" hidden="false" customHeight="false" outlineLevel="0" collapsed="false">
      <c r="A383" s="38" t="s">
        <v>670</v>
      </c>
      <c r="B383" s="54" t="s">
        <v>239</v>
      </c>
      <c r="C383" s="49" t="n">
        <f aca="false">SUM(C384:C386)</f>
        <v>13964154</v>
      </c>
      <c r="D383" s="49" t="n">
        <f aca="false">SUM(D384:D386)</f>
        <v>3398823</v>
      </c>
      <c r="E383" s="49" t="n">
        <f aca="false">SUM(E384:E386)</f>
        <v>3018536</v>
      </c>
      <c r="F383" s="49" t="n">
        <f aca="false">SUM(F384:F386)</f>
        <v>139429</v>
      </c>
      <c r="G383" s="49" t="n">
        <f aca="false">SUM(G384:G386)</f>
        <v>0</v>
      </c>
      <c r="H383" s="49" t="n">
        <f aca="false">SUM(H384:H386)</f>
        <v>240858</v>
      </c>
      <c r="I383" s="49" t="n">
        <f aca="false">SUM(I384:I386)</f>
        <v>0</v>
      </c>
      <c r="J383" s="49" t="n">
        <f aca="false">SUM(J384:J386)</f>
        <v>0</v>
      </c>
      <c r="K383" s="49" t="n">
        <f aca="false">SUM(K384:K386)</f>
        <v>0</v>
      </c>
      <c r="L383" s="49" t="n">
        <f aca="false">SUM(L384:L386)</f>
        <v>0</v>
      </c>
      <c r="M383" s="49" t="n">
        <f aca="false">SUM(M384:M386)</f>
        <v>0</v>
      </c>
      <c r="N383" s="49" t="n">
        <f aca="false">SUM(N384:N386)</f>
        <v>0</v>
      </c>
      <c r="O383" s="49" t="n">
        <f aca="false">SUM(O384:O386)</f>
        <v>0</v>
      </c>
      <c r="P383" s="49" t="n">
        <f aca="false">SUM(P384:P386)</f>
        <v>1901</v>
      </c>
      <c r="Q383" s="49" t="n">
        <f aca="false">SUM(Q384:Q386)</f>
        <v>10565331</v>
      </c>
      <c r="R383" s="49" t="n">
        <f aca="false">SUM(R384:R386)</f>
        <v>0</v>
      </c>
      <c r="S383" s="49" t="n">
        <f aca="false">SUM(S384:S386)</f>
        <v>0</v>
      </c>
      <c r="T383" s="49" t="n">
        <f aca="false">SUM(T384:T386)</f>
        <v>0</v>
      </c>
      <c r="U383" s="49" t="n">
        <f aca="false">SUM(U384:U386)</f>
        <v>0</v>
      </c>
      <c r="V383" s="49" t="n">
        <f aca="false">SUM(V384:V386)</f>
        <v>0</v>
      </c>
      <c r="W383" s="116"/>
      <c r="X383" s="116"/>
    </row>
    <row r="384" s="80" customFormat="true" ht="14.35" hidden="false" customHeight="false" outlineLevel="0" collapsed="false">
      <c r="A384" s="36" t="s">
        <v>671</v>
      </c>
      <c r="B384" s="54" t="s">
        <v>241</v>
      </c>
      <c r="C384" s="49" t="n">
        <f aca="false">D384+M384+Q384</f>
        <v>2991707</v>
      </c>
      <c r="D384" s="49" t="n">
        <f aca="false">SUM(E384:I384)</f>
        <v>172680</v>
      </c>
      <c r="E384" s="49" t="n">
        <v>0</v>
      </c>
      <c r="F384" s="49" t="n">
        <v>0</v>
      </c>
      <c r="G384" s="49" t="n">
        <v>0</v>
      </c>
      <c r="H384" s="21" t="n">
        <v>172680</v>
      </c>
      <c r="I384" s="49" t="n">
        <v>0</v>
      </c>
      <c r="J384" s="49" t="n">
        <v>0</v>
      </c>
      <c r="K384" s="49" t="n">
        <v>0</v>
      </c>
      <c r="L384" s="49" t="n">
        <v>0</v>
      </c>
      <c r="M384" s="49" t="n">
        <v>0</v>
      </c>
      <c r="N384" s="49" t="n">
        <v>0</v>
      </c>
      <c r="O384" s="49" t="n">
        <v>0</v>
      </c>
      <c r="P384" s="49" t="n">
        <v>570</v>
      </c>
      <c r="Q384" s="49" t="n">
        <v>2819027</v>
      </c>
      <c r="R384" s="49" t="n">
        <v>0</v>
      </c>
      <c r="S384" s="49" t="n">
        <v>0</v>
      </c>
      <c r="T384" s="49" t="n">
        <v>0</v>
      </c>
      <c r="U384" s="49" t="n">
        <v>0</v>
      </c>
      <c r="V384" s="49" t="n">
        <v>0</v>
      </c>
      <c r="W384" s="116"/>
      <c r="X384" s="116"/>
    </row>
    <row r="385" s="80" customFormat="true" ht="14.35" hidden="false" customHeight="false" outlineLevel="0" collapsed="false">
      <c r="A385" s="36" t="s">
        <v>672</v>
      </c>
      <c r="B385" s="54" t="s">
        <v>673</v>
      </c>
      <c r="C385" s="49" t="n">
        <f aca="false">D385+M385+Q385</f>
        <v>10015866</v>
      </c>
      <c r="D385" s="49" t="n">
        <f aca="false">SUM(E385:I385)</f>
        <v>2269562</v>
      </c>
      <c r="E385" s="49" t="n">
        <v>2269562</v>
      </c>
      <c r="F385" s="49" t="n">
        <v>0</v>
      </c>
      <c r="G385" s="49" t="n">
        <v>0</v>
      </c>
      <c r="H385" s="49" t="n">
        <v>0</v>
      </c>
      <c r="I385" s="49" t="n">
        <v>0</v>
      </c>
      <c r="J385" s="49" t="n">
        <v>0</v>
      </c>
      <c r="K385" s="49" t="n">
        <v>0</v>
      </c>
      <c r="L385" s="49" t="n">
        <v>0</v>
      </c>
      <c r="M385" s="49" t="n">
        <v>0</v>
      </c>
      <c r="N385" s="49" t="n">
        <v>0</v>
      </c>
      <c r="O385" s="49" t="n">
        <v>0</v>
      </c>
      <c r="P385" s="49" t="n">
        <v>1331</v>
      </c>
      <c r="Q385" s="49" t="n">
        <v>7746304</v>
      </c>
      <c r="R385" s="49" t="n">
        <v>0</v>
      </c>
      <c r="S385" s="49" t="n">
        <v>0</v>
      </c>
      <c r="T385" s="49" t="n">
        <v>0</v>
      </c>
      <c r="U385" s="49" t="n">
        <v>0</v>
      </c>
      <c r="V385" s="49" t="n">
        <v>0</v>
      </c>
      <c r="W385" s="116"/>
      <c r="X385" s="116"/>
    </row>
    <row r="386" s="80" customFormat="true" ht="14.35" hidden="false" customHeight="false" outlineLevel="0" collapsed="false">
      <c r="A386" s="36" t="s">
        <v>674</v>
      </c>
      <c r="B386" s="54" t="s">
        <v>675</v>
      </c>
      <c r="C386" s="49" t="n">
        <f aca="false">D386+M386+Q386</f>
        <v>956581</v>
      </c>
      <c r="D386" s="49" t="n">
        <f aca="false">SUM(E386:I386)</f>
        <v>956581</v>
      </c>
      <c r="E386" s="49" t="n">
        <v>748974</v>
      </c>
      <c r="F386" s="49" t="n">
        <v>139429</v>
      </c>
      <c r="G386" s="49" t="n">
        <v>0</v>
      </c>
      <c r="H386" s="49" t="n">
        <v>68178</v>
      </c>
      <c r="I386" s="49" t="n">
        <v>0</v>
      </c>
      <c r="J386" s="49" t="n">
        <v>0</v>
      </c>
      <c r="K386" s="49" t="n">
        <v>0</v>
      </c>
      <c r="L386" s="49" t="n">
        <v>0</v>
      </c>
      <c r="M386" s="49" t="n">
        <v>0</v>
      </c>
      <c r="N386" s="49" t="n">
        <v>0</v>
      </c>
      <c r="O386" s="49" t="n">
        <v>0</v>
      </c>
      <c r="P386" s="49" t="n">
        <v>0</v>
      </c>
      <c r="Q386" s="49" t="n">
        <v>0</v>
      </c>
      <c r="R386" s="49" t="n">
        <v>0</v>
      </c>
      <c r="S386" s="49" t="n">
        <v>0</v>
      </c>
      <c r="T386" s="49" t="n">
        <v>0</v>
      </c>
      <c r="U386" s="49" t="n">
        <v>0</v>
      </c>
      <c r="V386" s="49" t="n">
        <v>0</v>
      </c>
      <c r="W386" s="116"/>
      <c r="X386" s="116"/>
    </row>
    <row r="387" s="1" customFormat="true" ht="14.35" hidden="false" customHeight="false" outlineLevel="0" collapsed="false">
      <c r="A387" s="38" t="s">
        <v>676</v>
      </c>
      <c r="B387" s="54" t="s">
        <v>677</v>
      </c>
      <c r="C387" s="49" t="n">
        <f aca="false">SUM(C388:C388)</f>
        <v>569314</v>
      </c>
      <c r="D387" s="49" t="n">
        <f aca="false">SUM(D388:D388)</f>
        <v>0</v>
      </c>
      <c r="E387" s="49" t="n">
        <f aca="false">SUM(E388:E388)</f>
        <v>0</v>
      </c>
      <c r="F387" s="49" t="n">
        <f aca="false">SUM(F388:F388)</f>
        <v>0</v>
      </c>
      <c r="G387" s="49" t="n">
        <f aca="false">SUM(G388:G388)</f>
        <v>0</v>
      </c>
      <c r="H387" s="49" t="n">
        <f aca="false">SUM(H388:H388)</f>
        <v>0</v>
      </c>
      <c r="I387" s="49" t="n">
        <f aca="false">SUM(I388:I388)</f>
        <v>0</v>
      </c>
      <c r="J387" s="49" t="n">
        <f aca="false">SUM(J388:J388)</f>
        <v>0</v>
      </c>
      <c r="K387" s="49" t="n">
        <f aca="false">SUM(K388:K388)</f>
        <v>0</v>
      </c>
      <c r="L387" s="49" t="n">
        <f aca="false">SUM(L388:L388)</f>
        <v>252</v>
      </c>
      <c r="M387" s="49" t="n">
        <f aca="false">SUM(M388:M388)</f>
        <v>569314</v>
      </c>
      <c r="N387" s="49" t="n">
        <f aca="false">SUM(N388:N388)</f>
        <v>0</v>
      </c>
      <c r="O387" s="49" t="n">
        <f aca="false">SUM(O388:O388)</f>
        <v>0</v>
      </c>
      <c r="P387" s="49" t="n">
        <f aca="false">SUM(P388:P388)</f>
        <v>0</v>
      </c>
      <c r="Q387" s="49" t="n">
        <f aca="false">SUM(Q388:Q388)</f>
        <v>0</v>
      </c>
      <c r="R387" s="49" t="n">
        <f aca="false">SUM(R388:R388)</f>
        <v>0</v>
      </c>
      <c r="S387" s="49" t="n">
        <f aca="false">SUM(S388:S388)</f>
        <v>0</v>
      </c>
      <c r="T387" s="49" t="n">
        <f aca="false">SUM(T388:T388)</f>
        <v>0</v>
      </c>
      <c r="U387" s="49" t="n">
        <f aca="false">SUM(U388:U388)</f>
        <v>0</v>
      </c>
      <c r="V387" s="49" t="n">
        <f aca="false">SUM(V388:V388)</f>
        <v>0</v>
      </c>
      <c r="W387" s="116"/>
      <c r="X387" s="116"/>
    </row>
    <row r="388" s="1" customFormat="true" ht="14.35" hidden="false" customHeight="false" outlineLevel="0" collapsed="false">
      <c r="A388" s="38" t="s">
        <v>678</v>
      </c>
      <c r="B388" s="54" t="s">
        <v>679</v>
      </c>
      <c r="C388" s="21" t="n">
        <f aca="false">D388+M388+Q388</f>
        <v>569314</v>
      </c>
      <c r="D388" s="21" t="n">
        <f aca="false">SUM(E388:I388)</f>
        <v>0</v>
      </c>
      <c r="E388" s="49" t="n">
        <v>0</v>
      </c>
      <c r="F388" s="49" t="n">
        <v>0</v>
      </c>
      <c r="G388" s="49" t="n">
        <v>0</v>
      </c>
      <c r="H388" s="49" t="n">
        <v>0</v>
      </c>
      <c r="I388" s="49" t="n">
        <v>0</v>
      </c>
      <c r="J388" s="49" t="n">
        <v>0</v>
      </c>
      <c r="K388" s="49" t="n">
        <v>0</v>
      </c>
      <c r="L388" s="49" t="n">
        <v>252</v>
      </c>
      <c r="M388" s="49" t="n">
        <v>569314</v>
      </c>
      <c r="N388" s="49" t="n">
        <v>0</v>
      </c>
      <c r="O388" s="49" t="n">
        <v>0</v>
      </c>
      <c r="P388" s="49" t="n">
        <v>0</v>
      </c>
      <c r="Q388" s="49" t="n">
        <v>0</v>
      </c>
      <c r="R388" s="49" t="n">
        <v>0</v>
      </c>
      <c r="S388" s="49" t="n">
        <v>0</v>
      </c>
      <c r="T388" s="21" t="n">
        <v>0</v>
      </c>
      <c r="U388" s="21" t="n">
        <v>0</v>
      </c>
      <c r="V388" s="21" t="n">
        <v>0</v>
      </c>
      <c r="W388" s="116"/>
      <c r="X388" s="116"/>
    </row>
    <row r="389" s="1" customFormat="true" ht="14.35" hidden="false" customHeight="false" outlineLevel="0" collapsed="false">
      <c r="A389" s="38" t="s">
        <v>680</v>
      </c>
      <c r="B389" s="37" t="s">
        <v>243</v>
      </c>
      <c r="C389" s="21" t="n">
        <f aca="false">SUM(C390:C394)</f>
        <v>8508628.39</v>
      </c>
      <c r="D389" s="21" t="n">
        <f aca="false">SUM(D390:D394)</f>
        <v>1881886</v>
      </c>
      <c r="E389" s="21" t="n">
        <f aca="false">SUM(E390:E394)</f>
        <v>0</v>
      </c>
      <c r="F389" s="21" t="n">
        <f aca="false">SUM(F390:F394)</f>
        <v>626592</v>
      </c>
      <c r="G389" s="21" t="n">
        <f aca="false">SUM(G390:G394)</f>
        <v>0</v>
      </c>
      <c r="H389" s="21" t="n">
        <f aca="false">SUM(H390:H394)</f>
        <v>1255294</v>
      </c>
      <c r="I389" s="21" t="n">
        <f aca="false">SUM(I390:I394)</f>
        <v>0</v>
      </c>
      <c r="J389" s="21" t="n">
        <f aca="false">SUM(J390:J394)</f>
        <v>0</v>
      </c>
      <c r="K389" s="21" t="n">
        <f aca="false">SUM(K390:K394)</f>
        <v>0</v>
      </c>
      <c r="L389" s="21" t="n">
        <f aca="false">SUM(L390:L394)</f>
        <v>1120</v>
      </c>
      <c r="M389" s="21" t="n">
        <f aca="false">SUM(M390:M394)</f>
        <v>3568803</v>
      </c>
      <c r="N389" s="21" t="n">
        <f aca="false">SUM(N390:N394)</f>
        <v>0</v>
      </c>
      <c r="O389" s="21" t="n">
        <f aca="false">SUM(O390:O394)</f>
        <v>0</v>
      </c>
      <c r="P389" s="21" t="n">
        <f aca="false">SUM(P390:P394)</f>
        <v>560</v>
      </c>
      <c r="Q389" s="21" t="n">
        <f aca="false">SUM(Q390:Q394)</f>
        <v>3057939.39</v>
      </c>
      <c r="R389" s="21" t="n">
        <f aca="false">SUM(R390:R394)</f>
        <v>0</v>
      </c>
      <c r="S389" s="21" t="n">
        <f aca="false">SUM(S390:S394)</f>
        <v>0</v>
      </c>
      <c r="T389" s="21" t="n">
        <f aca="false">SUM(T390:T394)</f>
        <v>0</v>
      </c>
      <c r="U389" s="21" t="n">
        <f aca="false">SUM(U390:U394)</f>
        <v>0</v>
      </c>
      <c r="V389" s="21" t="n">
        <f aca="false">SUM(V390:V394)</f>
        <v>0</v>
      </c>
      <c r="W389" s="116"/>
      <c r="X389" s="116"/>
    </row>
    <row r="390" s="1" customFormat="true" ht="15" hidden="false" customHeight="true" outlineLevel="0" collapsed="false">
      <c r="A390" s="38" t="s">
        <v>681</v>
      </c>
      <c r="B390" s="37" t="s">
        <v>682</v>
      </c>
      <c r="C390" s="21" t="n">
        <f aca="false">D390+M390+Q390</f>
        <v>3568803</v>
      </c>
      <c r="D390" s="21" t="n">
        <f aca="false">SUM(E390:I390)</f>
        <v>0</v>
      </c>
      <c r="E390" s="21" t="n">
        <v>0</v>
      </c>
      <c r="F390" s="21" t="n">
        <v>0</v>
      </c>
      <c r="G390" s="21" t="n">
        <v>0</v>
      </c>
      <c r="H390" s="21" t="n">
        <v>0</v>
      </c>
      <c r="I390" s="21" t="n">
        <v>0</v>
      </c>
      <c r="J390" s="21" t="n">
        <v>0</v>
      </c>
      <c r="K390" s="21" t="n">
        <v>0</v>
      </c>
      <c r="L390" s="21" t="n">
        <v>1120</v>
      </c>
      <c r="M390" s="21" t="n">
        <v>3568803</v>
      </c>
      <c r="N390" s="21" t="n">
        <v>0</v>
      </c>
      <c r="O390" s="21" t="n">
        <v>0</v>
      </c>
      <c r="P390" s="21" t="n">
        <v>0</v>
      </c>
      <c r="Q390" s="21" t="n">
        <v>0</v>
      </c>
      <c r="R390" s="21" t="n">
        <v>0</v>
      </c>
      <c r="S390" s="21" t="n">
        <v>0</v>
      </c>
      <c r="T390" s="21" t="n">
        <v>0</v>
      </c>
      <c r="U390" s="21" t="n">
        <v>0</v>
      </c>
      <c r="V390" s="21" t="n">
        <v>0</v>
      </c>
      <c r="W390" s="116"/>
      <c r="X390" s="116"/>
    </row>
    <row r="391" s="1" customFormat="true" ht="14.35" hidden="false" customHeight="false" outlineLevel="0" collapsed="false">
      <c r="A391" s="38" t="s">
        <v>683</v>
      </c>
      <c r="B391" s="37" t="s">
        <v>684</v>
      </c>
      <c r="C391" s="21" t="n">
        <f aca="false">D391+M391+Q391</f>
        <v>342893</v>
      </c>
      <c r="D391" s="21" t="n">
        <f aca="false">SUM(E391:I391)</f>
        <v>342893</v>
      </c>
      <c r="E391" s="21" t="n">
        <v>0</v>
      </c>
      <c r="F391" s="21" t="n">
        <v>91267</v>
      </c>
      <c r="G391" s="21" t="n">
        <v>0</v>
      </c>
      <c r="H391" s="21" t="n">
        <v>251626</v>
      </c>
      <c r="I391" s="21" t="n">
        <v>0</v>
      </c>
      <c r="J391" s="21" t="n">
        <v>0</v>
      </c>
      <c r="K391" s="21" t="n">
        <v>0</v>
      </c>
      <c r="L391" s="21" t="n">
        <v>0</v>
      </c>
      <c r="M391" s="21" t="n">
        <v>0</v>
      </c>
      <c r="N391" s="21" t="n">
        <v>0</v>
      </c>
      <c r="O391" s="21" t="n">
        <v>0</v>
      </c>
      <c r="P391" s="21" t="n">
        <v>0</v>
      </c>
      <c r="Q391" s="21" t="n">
        <v>0</v>
      </c>
      <c r="R391" s="21" t="n">
        <v>0</v>
      </c>
      <c r="S391" s="21" t="n">
        <v>0</v>
      </c>
      <c r="T391" s="21" t="n">
        <v>0</v>
      </c>
      <c r="U391" s="21" t="n">
        <v>0</v>
      </c>
      <c r="V391" s="21" t="n">
        <v>0</v>
      </c>
      <c r="W391" s="116"/>
      <c r="X391" s="116"/>
    </row>
    <row r="392" s="1" customFormat="true" ht="14.35" hidden="false" customHeight="false" outlineLevel="0" collapsed="false">
      <c r="A392" s="38" t="s">
        <v>685</v>
      </c>
      <c r="B392" s="37" t="s">
        <v>247</v>
      </c>
      <c r="C392" s="21" t="n">
        <f aca="false">D392+M392+Q392</f>
        <v>835742</v>
      </c>
      <c r="D392" s="21" t="n">
        <f aca="false">SUM(E392:I392)</f>
        <v>835742</v>
      </c>
      <c r="E392" s="21" t="n">
        <v>0</v>
      </c>
      <c r="F392" s="21" t="n">
        <v>335326</v>
      </c>
      <c r="G392" s="21" t="n">
        <v>0</v>
      </c>
      <c r="H392" s="21" t="n">
        <v>500416</v>
      </c>
      <c r="I392" s="21" t="n">
        <v>0</v>
      </c>
      <c r="J392" s="21" t="n">
        <v>0</v>
      </c>
      <c r="K392" s="21" t="n">
        <v>0</v>
      </c>
      <c r="L392" s="21" t="n">
        <v>0</v>
      </c>
      <c r="M392" s="21" t="n">
        <v>0</v>
      </c>
      <c r="N392" s="21" t="n">
        <v>0</v>
      </c>
      <c r="O392" s="21" t="n">
        <v>0</v>
      </c>
      <c r="P392" s="21" t="n">
        <v>0</v>
      </c>
      <c r="Q392" s="21" t="n">
        <v>0</v>
      </c>
      <c r="R392" s="21" t="n">
        <v>0</v>
      </c>
      <c r="S392" s="21" t="n">
        <v>0</v>
      </c>
      <c r="T392" s="21" t="n">
        <v>0</v>
      </c>
      <c r="U392" s="21" t="n">
        <v>0</v>
      </c>
      <c r="V392" s="21" t="n">
        <v>0</v>
      </c>
      <c r="W392" s="116"/>
      <c r="X392" s="116"/>
    </row>
    <row r="393" s="1" customFormat="true" ht="14.35" hidden="false" customHeight="false" outlineLevel="0" collapsed="false">
      <c r="A393" s="38" t="s">
        <v>686</v>
      </c>
      <c r="B393" s="37" t="s">
        <v>687</v>
      </c>
      <c r="C393" s="21" t="n">
        <f aca="false">D393+M393+Q393</f>
        <v>383269</v>
      </c>
      <c r="D393" s="21" t="n">
        <f aca="false">SUM(E393:I393)</f>
        <v>383269</v>
      </c>
      <c r="E393" s="21" t="n">
        <v>0</v>
      </c>
      <c r="F393" s="21" t="n">
        <v>131643</v>
      </c>
      <c r="G393" s="21" t="n">
        <v>0</v>
      </c>
      <c r="H393" s="21" t="n">
        <v>251626</v>
      </c>
      <c r="I393" s="21" t="n">
        <v>0</v>
      </c>
      <c r="J393" s="21" t="n">
        <v>0</v>
      </c>
      <c r="K393" s="21" t="n">
        <v>0</v>
      </c>
      <c r="L393" s="21" t="n">
        <v>0</v>
      </c>
      <c r="M393" s="21" t="n">
        <v>0</v>
      </c>
      <c r="N393" s="21" t="n">
        <v>0</v>
      </c>
      <c r="O393" s="21" t="n">
        <v>0</v>
      </c>
      <c r="P393" s="21" t="n">
        <v>0</v>
      </c>
      <c r="Q393" s="21" t="n">
        <v>0</v>
      </c>
      <c r="R393" s="21" t="n">
        <v>0</v>
      </c>
      <c r="S393" s="21" t="n">
        <v>0</v>
      </c>
      <c r="T393" s="21" t="n">
        <v>0</v>
      </c>
      <c r="U393" s="21" t="n">
        <v>0</v>
      </c>
      <c r="V393" s="21" t="n">
        <v>0</v>
      </c>
      <c r="W393" s="116"/>
      <c r="X393" s="116"/>
    </row>
    <row r="394" s="1" customFormat="true" ht="14.35" hidden="false" customHeight="false" outlineLevel="0" collapsed="false">
      <c r="A394" s="38" t="s">
        <v>688</v>
      </c>
      <c r="B394" s="37" t="s">
        <v>689</v>
      </c>
      <c r="C394" s="21" t="n">
        <f aca="false">D394+M394+Q394</f>
        <v>3377921.39</v>
      </c>
      <c r="D394" s="21" t="n">
        <f aca="false">SUM(E394:I394)</f>
        <v>319982</v>
      </c>
      <c r="E394" s="21" t="n">
        <v>0</v>
      </c>
      <c r="F394" s="21" t="n">
        <v>68356</v>
      </c>
      <c r="G394" s="21" t="n">
        <v>0</v>
      </c>
      <c r="H394" s="21" t="n">
        <v>251626</v>
      </c>
      <c r="I394" s="21" t="n">
        <v>0</v>
      </c>
      <c r="J394" s="21" t="n">
        <v>0</v>
      </c>
      <c r="K394" s="21" t="n">
        <v>0</v>
      </c>
      <c r="L394" s="21" t="n">
        <v>0</v>
      </c>
      <c r="M394" s="21" t="n">
        <v>0</v>
      </c>
      <c r="N394" s="21" t="n">
        <v>0</v>
      </c>
      <c r="O394" s="21" t="n">
        <v>0</v>
      </c>
      <c r="P394" s="21" t="n">
        <v>560</v>
      </c>
      <c r="Q394" s="21" t="n">
        <v>3057939.39</v>
      </c>
      <c r="R394" s="129" t="n">
        <v>0</v>
      </c>
      <c r="S394" s="129" t="n">
        <v>0</v>
      </c>
      <c r="T394" s="21" t="n">
        <v>0</v>
      </c>
      <c r="U394" s="21" t="n">
        <v>0</v>
      </c>
      <c r="V394" s="21" t="n">
        <v>0</v>
      </c>
      <c r="W394" s="116"/>
      <c r="X394" s="116"/>
    </row>
    <row r="395" s="1" customFormat="true" ht="14.35" hidden="false" customHeight="false" outlineLevel="0" collapsed="false">
      <c r="A395" s="120" t="s">
        <v>690</v>
      </c>
      <c r="B395" s="120"/>
      <c r="C395" s="120"/>
      <c r="D395" s="120"/>
      <c r="E395" s="120"/>
      <c r="F395" s="120"/>
      <c r="G395" s="120"/>
      <c r="H395" s="120"/>
      <c r="I395" s="120"/>
      <c r="J395" s="120"/>
      <c r="K395" s="120"/>
      <c r="L395" s="120"/>
      <c r="M395" s="120"/>
      <c r="N395" s="120"/>
      <c r="O395" s="120"/>
      <c r="P395" s="120"/>
      <c r="Q395" s="120"/>
      <c r="R395" s="120"/>
      <c r="S395" s="120"/>
      <c r="T395" s="120"/>
      <c r="U395" s="120"/>
      <c r="V395" s="120"/>
      <c r="W395" s="116"/>
      <c r="X395" s="116"/>
    </row>
    <row r="396" s="1" customFormat="true" ht="14.35" hidden="false" customHeight="false" outlineLevel="0" collapsed="false">
      <c r="A396" s="37" t="s">
        <v>1396</v>
      </c>
      <c r="B396" s="37"/>
      <c r="C396" s="21" t="n">
        <f aca="false">C397+C400</f>
        <v>7601419.33</v>
      </c>
      <c r="D396" s="21" t="n">
        <f aca="false">D397+D400</f>
        <v>616724.83</v>
      </c>
      <c r="E396" s="21" t="n">
        <f aca="false">E397+E400</f>
        <v>370250.67</v>
      </c>
      <c r="F396" s="21" t="n">
        <f aca="false">F397+F400</f>
        <v>106018.36</v>
      </c>
      <c r="G396" s="21" t="n">
        <f aca="false">G397+G400</f>
        <v>0</v>
      </c>
      <c r="H396" s="21" t="n">
        <f aca="false">H397+H400</f>
        <v>140455.8</v>
      </c>
      <c r="I396" s="21" t="n">
        <f aca="false">I397+I400</f>
        <v>0</v>
      </c>
      <c r="J396" s="21" t="n">
        <f aca="false">J397+J400</f>
        <v>0</v>
      </c>
      <c r="K396" s="21" t="n">
        <f aca="false">K397+K400</f>
        <v>0</v>
      </c>
      <c r="L396" s="21" t="n">
        <f aca="false">L397+L400</f>
        <v>0</v>
      </c>
      <c r="M396" s="21" t="n">
        <f aca="false">M397+M400</f>
        <v>0</v>
      </c>
      <c r="N396" s="21" t="n">
        <f aca="false">N397+N400</f>
        <v>0</v>
      </c>
      <c r="O396" s="21" t="n">
        <f aca="false">O397+O400</f>
        <v>0</v>
      </c>
      <c r="P396" s="21" t="n">
        <f aca="false">P397+P400</f>
        <v>1290.94</v>
      </c>
      <c r="Q396" s="21" t="n">
        <f aca="false">Q397+Q400</f>
        <v>6819418.45</v>
      </c>
      <c r="R396" s="21" t="n">
        <f aca="false">R397+R400</f>
        <v>0</v>
      </c>
      <c r="S396" s="21" t="n">
        <f aca="false">S397+S400</f>
        <v>0</v>
      </c>
      <c r="T396" s="21" t="n">
        <f aca="false">T397+T400</f>
        <v>0</v>
      </c>
      <c r="U396" s="21" t="n">
        <f aca="false">U397+U400</f>
        <v>0</v>
      </c>
      <c r="V396" s="21" t="n">
        <f aca="false">V397+V400</f>
        <v>165276.05</v>
      </c>
      <c r="W396" s="116"/>
      <c r="X396" s="116"/>
    </row>
    <row r="397" s="1" customFormat="true" ht="14.35" hidden="false" customHeight="false" outlineLevel="0" collapsed="false">
      <c r="A397" s="38" t="s">
        <v>34</v>
      </c>
      <c r="B397" s="37" t="s">
        <v>35</v>
      </c>
      <c r="C397" s="21" t="n">
        <f aca="false">C398</f>
        <v>3888155.33</v>
      </c>
      <c r="D397" s="21" t="n">
        <f aca="false">D398</f>
        <v>616724.83</v>
      </c>
      <c r="E397" s="21" t="n">
        <f aca="false">E398</f>
        <v>370250.67</v>
      </c>
      <c r="F397" s="21" t="n">
        <f aca="false">F398</f>
        <v>106018.36</v>
      </c>
      <c r="G397" s="21" t="n">
        <f aca="false">G398</f>
        <v>0</v>
      </c>
      <c r="H397" s="21" t="n">
        <f aca="false">H398</f>
        <v>140455.8</v>
      </c>
      <c r="I397" s="21" t="n">
        <f aca="false">I398</f>
        <v>0</v>
      </c>
      <c r="J397" s="21" t="n">
        <f aca="false">J398</f>
        <v>0</v>
      </c>
      <c r="K397" s="21" t="n">
        <f aca="false">K398</f>
        <v>0</v>
      </c>
      <c r="L397" s="21" t="n">
        <f aca="false">L398</f>
        <v>0</v>
      </c>
      <c r="M397" s="21" t="n">
        <f aca="false">M398</f>
        <v>0</v>
      </c>
      <c r="N397" s="21" t="n">
        <f aca="false">N398</f>
        <v>0</v>
      </c>
      <c r="O397" s="21" t="n">
        <f aca="false">O398</f>
        <v>0</v>
      </c>
      <c r="P397" s="21" t="n">
        <f aca="false">P398</f>
        <v>428.54</v>
      </c>
      <c r="Q397" s="21" t="n">
        <f aca="false">Q398</f>
        <v>3106154.45</v>
      </c>
      <c r="R397" s="21" t="n">
        <f aca="false">R398</f>
        <v>0</v>
      </c>
      <c r="S397" s="21" t="n">
        <f aca="false">S398</f>
        <v>0</v>
      </c>
      <c r="T397" s="21" t="n">
        <f aca="false">T398</f>
        <v>0</v>
      </c>
      <c r="U397" s="21" t="n">
        <f aca="false">U398</f>
        <v>0</v>
      </c>
      <c r="V397" s="21" t="n">
        <f aca="false">V398</f>
        <v>165276.05</v>
      </c>
      <c r="W397" s="116"/>
      <c r="X397" s="116"/>
    </row>
    <row r="398" s="1" customFormat="true" ht="14.35" hidden="false" customHeight="false" outlineLevel="0" collapsed="false">
      <c r="A398" s="38" t="s">
        <v>36</v>
      </c>
      <c r="B398" s="37" t="s">
        <v>37</v>
      </c>
      <c r="C398" s="21" t="n">
        <f aca="false">SUM(C399:C399)</f>
        <v>3888155.33</v>
      </c>
      <c r="D398" s="21" t="n">
        <f aca="false">SUM(D399:D399)</f>
        <v>616724.83</v>
      </c>
      <c r="E398" s="21" t="n">
        <f aca="false">SUM(E399:E399)</f>
        <v>370250.67</v>
      </c>
      <c r="F398" s="21" t="n">
        <f aca="false">SUM(F399:F399)</f>
        <v>106018.36</v>
      </c>
      <c r="G398" s="21" t="n">
        <f aca="false">SUM(G399:G399)</f>
        <v>0</v>
      </c>
      <c r="H398" s="21" t="n">
        <f aca="false">SUM(H399:H399)</f>
        <v>140455.8</v>
      </c>
      <c r="I398" s="21" t="n">
        <f aca="false">SUM(I399:I399)</f>
        <v>0</v>
      </c>
      <c r="J398" s="21" t="n">
        <f aca="false">SUM(J399:J399)</f>
        <v>0</v>
      </c>
      <c r="K398" s="21" t="n">
        <f aca="false">SUM(K399:K399)</f>
        <v>0</v>
      </c>
      <c r="L398" s="21" t="n">
        <f aca="false">SUM(L399:L399)</f>
        <v>0</v>
      </c>
      <c r="M398" s="21" t="n">
        <f aca="false">SUM(M399:M399)</f>
        <v>0</v>
      </c>
      <c r="N398" s="21" t="n">
        <f aca="false">SUM(N399:N399)</f>
        <v>0</v>
      </c>
      <c r="O398" s="21" t="n">
        <f aca="false">SUM(O399:O399)</f>
        <v>0</v>
      </c>
      <c r="P398" s="21" t="n">
        <f aca="false">SUM(P399:P399)</f>
        <v>428.54</v>
      </c>
      <c r="Q398" s="21" t="n">
        <f aca="false">SUM(Q399:Q399)</f>
        <v>3106154.45</v>
      </c>
      <c r="R398" s="21" t="n">
        <f aca="false">SUM(R399:R399)</f>
        <v>0</v>
      </c>
      <c r="S398" s="21" t="n">
        <f aca="false">SUM(S399:S399)</f>
        <v>0</v>
      </c>
      <c r="T398" s="21" t="n">
        <f aca="false">SUM(T399:T399)</f>
        <v>0</v>
      </c>
      <c r="U398" s="21" t="n">
        <f aca="false">SUM(U399:U399)</f>
        <v>0</v>
      </c>
      <c r="V398" s="21" t="n">
        <f aca="false">SUM(V399:V399)</f>
        <v>165276.05</v>
      </c>
      <c r="W398" s="116"/>
      <c r="X398" s="116"/>
    </row>
    <row r="399" s="1" customFormat="true" ht="14.35" hidden="false" customHeight="false" outlineLevel="0" collapsed="false">
      <c r="A399" s="38" t="s">
        <v>38</v>
      </c>
      <c r="B399" s="130" t="s">
        <v>691</v>
      </c>
      <c r="C399" s="21" t="n">
        <f aca="false">D399+M399+Q399+V399</f>
        <v>3888155.33</v>
      </c>
      <c r="D399" s="21" t="n">
        <f aca="false">SUM(E399:I399)</f>
        <v>616724.83</v>
      </c>
      <c r="E399" s="21" t="n">
        <v>370250.67</v>
      </c>
      <c r="F399" s="21" t="n">
        <v>106018.36</v>
      </c>
      <c r="G399" s="21" t="n">
        <v>0</v>
      </c>
      <c r="H399" s="21" t="n">
        <v>140455.8</v>
      </c>
      <c r="I399" s="21" t="n">
        <v>0</v>
      </c>
      <c r="J399" s="21" t="n">
        <v>0</v>
      </c>
      <c r="K399" s="21" t="n">
        <v>0</v>
      </c>
      <c r="L399" s="21" t="n">
        <v>0</v>
      </c>
      <c r="M399" s="21" t="n">
        <v>0</v>
      </c>
      <c r="N399" s="21" t="n">
        <v>0</v>
      </c>
      <c r="O399" s="21" t="n">
        <v>0</v>
      </c>
      <c r="P399" s="21" t="n">
        <v>428.54</v>
      </c>
      <c r="Q399" s="21" t="n">
        <v>3106154.45</v>
      </c>
      <c r="R399" s="21" t="n">
        <v>0</v>
      </c>
      <c r="S399" s="21" t="n">
        <v>0</v>
      </c>
      <c r="T399" s="21" t="n">
        <v>0</v>
      </c>
      <c r="U399" s="21" t="n">
        <v>0</v>
      </c>
      <c r="V399" s="21" t="n">
        <v>165276.05</v>
      </c>
      <c r="W399" s="116"/>
      <c r="X399" s="116"/>
    </row>
    <row r="400" s="1" customFormat="true" ht="14.35" hidden="false" customHeight="false" outlineLevel="0" collapsed="false">
      <c r="A400" s="38" t="s">
        <v>41</v>
      </c>
      <c r="B400" s="37" t="s">
        <v>58</v>
      </c>
      <c r="C400" s="21" t="n">
        <f aca="false">C401</f>
        <v>3713264</v>
      </c>
      <c r="D400" s="21" t="n">
        <f aca="false">D401</f>
        <v>0</v>
      </c>
      <c r="E400" s="21" t="n">
        <f aca="false">E401</f>
        <v>0</v>
      </c>
      <c r="F400" s="21" t="n">
        <f aca="false">F401</f>
        <v>0</v>
      </c>
      <c r="G400" s="21" t="n">
        <f aca="false">G401</f>
        <v>0</v>
      </c>
      <c r="H400" s="21" t="n">
        <f aca="false">H401</f>
        <v>0</v>
      </c>
      <c r="I400" s="21" t="n">
        <f aca="false">I401</f>
        <v>0</v>
      </c>
      <c r="J400" s="21" t="n">
        <f aca="false">J401</f>
        <v>0</v>
      </c>
      <c r="K400" s="21" t="n">
        <f aca="false">K401</f>
        <v>0</v>
      </c>
      <c r="L400" s="21" t="n">
        <f aca="false">L401</f>
        <v>0</v>
      </c>
      <c r="M400" s="21" t="n">
        <f aca="false">M401</f>
        <v>0</v>
      </c>
      <c r="N400" s="21" t="n">
        <f aca="false">N401</f>
        <v>0</v>
      </c>
      <c r="O400" s="21" t="n">
        <f aca="false">O401</f>
        <v>0</v>
      </c>
      <c r="P400" s="21" t="n">
        <f aca="false">P401</f>
        <v>862.4</v>
      </c>
      <c r="Q400" s="21" t="n">
        <f aca="false">Q401</f>
        <v>3713264</v>
      </c>
      <c r="R400" s="21" t="n">
        <f aca="false">R401</f>
        <v>0</v>
      </c>
      <c r="S400" s="21" t="n">
        <f aca="false">S401</f>
        <v>0</v>
      </c>
      <c r="T400" s="21" t="n">
        <f aca="false">T401</f>
        <v>0</v>
      </c>
      <c r="U400" s="21" t="n">
        <f aca="false">U401</f>
        <v>0</v>
      </c>
      <c r="V400" s="21" t="n">
        <f aca="false">V401</f>
        <v>0</v>
      </c>
      <c r="W400" s="116"/>
      <c r="X400" s="116"/>
    </row>
    <row r="401" s="1" customFormat="true" ht="14.35" hidden="false" customHeight="false" outlineLevel="0" collapsed="false">
      <c r="A401" s="38" t="s">
        <v>43</v>
      </c>
      <c r="B401" s="37" t="s">
        <v>107</v>
      </c>
      <c r="C401" s="21" t="n">
        <f aca="false">SUM(C402)</f>
        <v>3713264</v>
      </c>
      <c r="D401" s="21" t="n">
        <f aca="false">SUM(D402)</f>
        <v>0</v>
      </c>
      <c r="E401" s="21" t="n">
        <f aca="false">SUM(E402)</f>
        <v>0</v>
      </c>
      <c r="F401" s="21" t="n">
        <f aca="false">SUM(F402)</f>
        <v>0</v>
      </c>
      <c r="G401" s="21" t="n">
        <f aca="false">SUM(G402)</f>
        <v>0</v>
      </c>
      <c r="H401" s="21" t="n">
        <f aca="false">SUM(H402)</f>
        <v>0</v>
      </c>
      <c r="I401" s="21" t="n">
        <f aca="false">SUM(I402)</f>
        <v>0</v>
      </c>
      <c r="J401" s="21" t="n">
        <f aca="false">SUM(J402)</f>
        <v>0</v>
      </c>
      <c r="K401" s="21" t="n">
        <f aca="false">SUM(K402)</f>
        <v>0</v>
      </c>
      <c r="L401" s="21" t="n">
        <f aca="false">SUM(L402)</f>
        <v>0</v>
      </c>
      <c r="M401" s="21" t="n">
        <f aca="false">SUM(M402)</f>
        <v>0</v>
      </c>
      <c r="N401" s="21" t="n">
        <f aca="false">SUM(N402)</f>
        <v>0</v>
      </c>
      <c r="O401" s="21" t="n">
        <f aca="false">SUM(O402)</f>
        <v>0</v>
      </c>
      <c r="P401" s="21" t="n">
        <f aca="false">SUM(P402)</f>
        <v>862.4</v>
      </c>
      <c r="Q401" s="21" t="n">
        <f aca="false">SUM(Q402)</f>
        <v>3713264</v>
      </c>
      <c r="R401" s="21" t="n">
        <f aca="false">SUM(R402)</f>
        <v>0</v>
      </c>
      <c r="S401" s="21" t="n">
        <f aca="false">SUM(S402)</f>
        <v>0</v>
      </c>
      <c r="T401" s="21" t="n">
        <f aca="false">SUM(T402)</f>
        <v>0</v>
      </c>
      <c r="U401" s="21" t="n">
        <f aca="false">SUM(U402)</f>
        <v>0</v>
      </c>
      <c r="V401" s="21" t="n">
        <f aca="false">SUM(V402)</f>
        <v>0</v>
      </c>
      <c r="W401" s="116"/>
      <c r="X401" s="116"/>
    </row>
    <row r="402" s="1" customFormat="true" ht="14.35" hidden="false" customHeight="false" outlineLevel="0" collapsed="false">
      <c r="A402" s="38" t="s">
        <v>255</v>
      </c>
      <c r="B402" s="130" t="s">
        <v>692</v>
      </c>
      <c r="C402" s="21" t="n">
        <v>3713264</v>
      </c>
      <c r="D402" s="21" t="n">
        <f aca="false">SUM(E402:I402)</f>
        <v>0</v>
      </c>
      <c r="E402" s="21" t="n">
        <v>0</v>
      </c>
      <c r="F402" s="21" t="n">
        <v>0</v>
      </c>
      <c r="G402" s="21" t="n">
        <v>0</v>
      </c>
      <c r="H402" s="21" t="n">
        <v>0</v>
      </c>
      <c r="I402" s="21" t="n">
        <v>0</v>
      </c>
      <c r="J402" s="21" t="n">
        <v>0</v>
      </c>
      <c r="K402" s="21" t="n">
        <v>0</v>
      </c>
      <c r="L402" s="21" t="n">
        <v>0</v>
      </c>
      <c r="M402" s="21" t="n">
        <v>0</v>
      </c>
      <c r="N402" s="21" t="n">
        <v>0</v>
      </c>
      <c r="O402" s="21" t="n">
        <v>0</v>
      </c>
      <c r="P402" s="21" t="n">
        <v>862.4</v>
      </c>
      <c r="Q402" s="21" t="n">
        <v>3713264</v>
      </c>
      <c r="R402" s="21" t="n">
        <v>0</v>
      </c>
      <c r="S402" s="21" t="n">
        <v>0</v>
      </c>
      <c r="T402" s="21" t="n">
        <v>0</v>
      </c>
      <c r="U402" s="21" t="n">
        <v>0</v>
      </c>
      <c r="V402" s="21" t="n">
        <v>0</v>
      </c>
      <c r="W402" s="116"/>
      <c r="X402" s="116"/>
    </row>
    <row r="403" s="101" customFormat="true" ht="14.35" hidden="false" customHeight="false" outlineLevel="0" collapsed="false">
      <c r="A403" s="120" t="s">
        <v>693</v>
      </c>
      <c r="B403" s="120"/>
      <c r="C403" s="120"/>
      <c r="D403" s="120"/>
      <c r="E403" s="120"/>
      <c r="F403" s="120"/>
      <c r="G403" s="120"/>
      <c r="H403" s="120"/>
      <c r="I403" s="120"/>
      <c r="J403" s="120"/>
      <c r="K403" s="120"/>
      <c r="L403" s="120"/>
      <c r="M403" s="120"/>
      <c r="N403" s="120"/>
      <c r="O403" s="120"/>
      <c r="P403" s="120"/>
      <c r="Q403" s="120"/>
      <c r="R403" s="120"/>
      <c r="S403" s="120"/>
      <c r="T403" s="120"/>
      <c r="U403" s="120"/>
      <c r="V403" s="120"/>
      <c r="W403" s="116"/>
      <c r="X403" s="116"/>
    </row>
    <row r="404" s="1" customFormat="true" ht="14.35" hidden="false" customHeight="false" outlineLevel="0" collapsed="false">
      <c r="A404" s="37" t="s">
        <v>33</v>
      </c>
      <c r="B404" s="37"/>
      <c r="C404" s="21" t="n">
        <f aca="false">C405+C409+C412+C432+C440++C562+C581+C588+C769+C775+C780+C788+C548+C807</f>
        <v>1076726018.45</v>
      </c>
      <c r="D404" s="21" t="n">
        <f aca="false">D405+D409+D412+D432+D440++D562+D581+D588+D769+D775+D780+D788+D548+D807</f>
        <v>152287716.43</v>
      </c>
      <c r="E404" s="21" t="n">
        <f aca="false">E405+E409+E412+E432+E440++E562+E581+E588+E769+E775+E780+E788+E548+E807</f>
        <v>90185976.05</v>
      </c>
      <c r="F404" s="21" t="n">
        <f aca="false">F405+F409+F412+F432+F440++F562+F581+F588+F769+F775+F780+F788+F548+F807</f>
        <v>13097868.34</v>
      </c>
      <c r="G404" s="21" t="n">
        <f aca="false">G405+G409+G412+G432+G440++G562+G581+G588+G769+G775+G780+G788+G548+G807</f>
        <v>7746306</v>
      </c>
      <c r="H404" s="21" t="n">
        <f aca="false">H405+H409+H412+H432+H440++H562+H581+H588+H769+H775+H780+H788+H548+H807</f>
        <v>9340301.92</v>
      </c>
      <c r="I404" s="21" t="n">
        <f aca="false">I405+I409+I412+I432+I440++I562+I581+I588+I769+I775+I780+I788+I548+I807</f>
        <v>31917264.12</v>
      </c>
      <c r="J404" s="21" t="n">
        <f aca="false">J405+J409+J412+J432+J440++J562+J581+J588+J769+J775+J780+J788+J548+J807</f>
        <v>0</v>
      </c>
      <c r="K404" s="21" t="n">
        <f aca="false">K405+K409+K412+K432+K440++K562+K581+K588+K769+K775+K780+K788+K548+K807</f>
        <v>0</v>
      </c>
      <c r="L404" s="21" t="n">
        <f aca="false">L405+L409+L412+L432+L440++L562+L581+L588+L769+L775+L780+L788+L548+L807</f>
        <v>146186.41</v>
      </c>
      <c r="M404" s="21" t="n">
        <f aca="false">M405+M409+M412+M432+M440++M562+M581+M588+M769+M775+M780+M788+M548+M807</f>
        <v>462006325.02</v>
      </c>
      <c r="N404" s="21" t="n">
        <f aca="false">N405+N409+N412+N432+N440++N562+N581+N588+N769+N775+N780+N788+N548+N807</f>
        <v>0</v>
      </c>
      <c r="O404" s="21" t="n">
        <f aca="false">O405+O409+O412+O432+O440++O562+O581+O588+O769+O775+O780+O788+O548+O807</f>
        <v>0</v>
      </c>
      <c r="P404" s="21" t="n">
        <f aca="false">P405+P409+P412+P432+P440++P562+P581+P588+P769+P775+P780+P788+P548+P807</f>
        <v>79678.14</v>
      </c>
      <c r="Q404" s="21" t="n">
        <f aca="false">Q405+Q409+Q412+Q432+Q440++Q562+Q581+Q588+Q769+Q775+Q780+Q788+Q548+Q807</f>
        <v>399961224.79</v>
      </c>
      <c r="R404" s="21" t="n">
        <f aca="false">R405+R409+R412+R432+R440++R562+R581+R588+R769+R775+R780+R788+R548+R807</f>
        <v>0</v>
      </c>
      <c r="S404" s="21" t="n">
        <f aca="false">S405+S409+S412+S432+S440++S562+S581+S588+S769+S775+S780+S788+S548+S807</f>
        <v>0</v>
      </c>
      <c r="T404" s="21" t="n">
        <f aca="false">T405+T409+T412+T432+T440++T562+T581+T588+T769+T775+T780+T788+T548+T807</f>
        <v>0</v>
      </c>
      <c r="U404" s="21" t="n">
        <f aca="false">U405+U409+U412+U432+U440++U562+U581+U588+U769+U775+U780+U788+U548+U807</f>
        <v>0</v>
      </c>
      <c r="V404" s="21" t="n">
        <f aca="false">V405+V409+V412+V432+V440++V562+V581+V588+V769+V775+V780+V788+V548+V807</f>
        <v>62470752.21</v>
      </c>
      <c r="W404" s="116"/>
      <c r="X404" s="116"/>
    </row>
    <row r="405" customFormat="false" ht="14.35" hidden="false" customHeight="false" outlineLevel="0" collapsed="false">
      <c r="A405" s="36" t="n">
        <v>1</v>
      </c>
      <c r="B405" s="37" t="s">
        <v>251</v>
      </c>
      <c r="C405" s="21" t="n">
        <f aca="false">C406</f>
        <v>4210945</v>
      </c>
      <c r="D405" s="21" t="n">
        <f aca="false">D406</f>
        <v>1016558</v>
      </c>
      <c r="E405" s="21" t="n">
        <f aca="false">E406</f>
        <v>1016558</v>
      </c>
      <c r="F405" s="21" t="n">
        <f aca="false">F406</f>
        <v>0</v>
      </c>
      <c r="G405" s="21" t="n">
        <f aca="false">G406</f>
        <v>0</v>
      </c>
      <c r="H405" s="21" t="n">
        <f aca="false">H406</f>
        <v>0</v>
      </c>
      <c r="I405" s="21" t="n">
        <f aca="false">I406</f>
        <v>0</v>
      </c>
      <c r="J405" s="21" t="n">
        <f aca="false">J406</f>
        <v>0</v>
      </c>
      <c r="K405" s="21" t="n">
        <f aca="false">K406</f>
        <v>0</v>
      </c>
      <c r="L405" s="21" t="n">
        <f aca="false">L406</f>
        <v>0</v>
      </c>
      <c r="M405" s="21" t="n">
        <f aca="false">M406</f>
        <v>0</v>
      </c>
      <c r="N405" s="21" t="n">
        <f aca="false">N406</f>
        <v>0</v>
      </c>
      <c r="O405" s="21" t="n">
        <f aca="false">O406</f>
        <v>0</v>
      </c>
      <c r="P405" s="21" t="n">
        <f aca="false">P406</f>
        <v>602</v>
      </c>
      <c r="Q405" s="21" t="n">
        <f aca="false">Q406</f>
        <v>3194387</v>
      </c>
      <c r="R405" s="21" t="n">
        <f aca="false">R406</f>
        <v>0</v>
      </c>
      <c r="S405" s="21" t="n">
        <f aca="false">S406</f>
        <v>0</v>
      </c>
      <c r="T405" s="21" t="n">
        <f aca="false">T406</f>
        <v>0</v>
      </c>
      <c r="U405" s="21" t="n">
        <f aca="false">U406</f>
        <v>0</v>
      </c>
      <c r="V405" s="21" t="n">
        <f aca="false">V406</f>
        <v>0</v>
      </c>
      <c r="W405" s="116"/>
      <c r="X405" s="116"/>
    </row>
    <row r="406" s="1" customFormat="true" ht="14.35" hidden="false" customHeight="false" outlineLevel="0" collapsed="false">
      <c r="A406" s="36" t="s">
        <v>36</v>
      </c>
      <c r="B406" s="37" t="s">
        <v>252</v>
      </c>
      <c r="C406" s="21" t="n">
        <f aca="false">SUM(C407:C408)</f>
        <v>4210945</v>
      </c>
      <c r="D406" s="21" t="n">
        <f aca="false">SUM(D407:D408)</f>
        <v>1016558</v>
      </c>
      <c r="E406" s="21" t="n">
        <f aca="false">SUM(E407:E408)</f>
        <v>1016558</v>
      </c>
      <c r="F406" s="21" t="n">
        <f aca="false">SUM(F407:F408)</f>
        <v>0</v>
      </c>
      <c r="G406" s="21" t="n">
        <f aca="false">SUM(G407:G408)</f>
        <v>0</v>
      </c>
      <c r="H406" s="21" t="n">
        <f aca="false">SUM(H407:H408)</f>
        <v>0</v>
      </c>
      <c r="I406" s="21" t="n">
        <f aca="false">SUM(I407:I408)</f>
        <v>0</v>
      </c>
      <c r="J406" s="21" t="n">
        <f aca="false">SUM(J407:J408)</f>
        <v>0</v>
      </c>
      <c r="K406" s="21" t="n">
        <f aca="false">SUM(K407:K408)</f>
        <v>0</v>
      </c>
      <c r="L406" s="21" t="n">
        <f aca="false">SUM(L407:L408)</f>
        <v>0</v>
      </c>
      <c r="M406" s="21" t="n">
        <f aca="false">SUM(M407:M408)</f>
        <v>0</v>
      </c>
      <c r="N406" s="21" t="n">
        <f aca="false">SUM(N407:N408)</f>
        <v>0</v>
      </c>
      <c r="O406" s="21" t="n">
        <f aca="false">SUM(O407:O408)</f>
        <v>0</v>
      </c>
      <c r="P406" s="21" t="n">
        <f aca="false">SUM(P407:P408)</f>
        <v>602</v>
      </c>
      <c r="Q406" s="21" t="n">
        <f aca="false">SUM(Q407:Q408)</f>
        <v>3194387</v>
      </c>
      <c r="R406" s="21" t="n">
        <f aca="false">SUM(R407:R408)</f>
        <v>0</v>
      </c>
      <c r="S406" s="21" t="n">
        <f aca="false">SUM(S407:S408)</f>
        <v>0</v>
      </c>
      <c r="T406" s="21" t="n">
        <f aca="false">SUM(T407:T408)</f>
        <v>0</v>
      </c>
      <c r="U406" s="21" t="n">
        <f aca="false">SUM(U407:U408)</f>
        <v>0</v>
      </c>
      <c r="V406" s="21" t="n">
        <f aca="false">SUM(V407:V408)</f>
        <v>0</v>
      </c>
      <c r="W406" s="116"/>
      <c r="X406" s="116"/>
    </row>
    <row r="407" s="1" customFormat="true" ht="14.35" hidden="false" customHeight="false" outlineLevel="0" collapsed="false">
      <c r="A407" s="38" t="s">
        <v>38</v>
      </c>
      <c r="B407" s="39" t="s">
        <v>695</v>
      </c>
      <c r="C407" s="21" t="n">
        <f aca="false">D407+M407+Q407</f>
        <v>3194387</v>
      </c>
      <c r="D407" s="21" t="n">
        <f aca="false">SUM(E407:I407)</f>
        <v>0</v>
      </c>
      <c r="E407" s="21" t="n">
        <v>0</v>
      </c>
      <c r="F407" s="21" t="n">
        <v>0</v>
      </c>
      <c r="G407" s="21" t="n">
        <v>0</v>
      </c>
      <c r="H407" s="21" t="n">
        <v>0</v>
      </c>
      <c r="I407" s="21" t="n">
        <v>0</v>
      </c>
      <c r="J407" s="21" t="n">
        <v>0</v>
      </c>
      <c r="K407" s="21" t="n">
        <v>0</v>
      </c>
      <c r="L407" s="21" t="n">
        <v>0</v>
      </c>
      <c r="M407" s="21" t="n">
        <v>0</v>
      </c>
      <c r="N407" s="21" t="n">
        <v>0</v>
      </c>
      <c r="O407" s="21" t="n">
        <v>0</v>
      </c>
      <c r="P407" s="21" t="n">
        <v>602</v>
      </c>
      <c r="Q407" s="21" t="n">
        <v>3194387</v>
      </c>
      <c r="R407" s="21" t="n">
        <v>0</v>
      </c>
      <c r="S407" s="21" t="n">
        <v>0</v>
      </c>
      <c r="T407" s="49" t="n">
        <v>0</v>
      </c>
      <c r="U407" s="49" t="n">
        <v>0</v>
      </c>
      <c r="V407" s="49" t="n">
        <v>0</v>
      </c>
      <c r="W407" s="116"/>
      <c r="X407" s="116"/>
    </row>
    <row r="408" customFormat="false" ht="14.35" hidden="false" customHeight="false" outlineLevel="0" collapsed="false">
      <c r="A408" s="38" t="s">
        <v>696</v>
      </c>
      <c r="B408" s="39" t="s">
        <v>697</v>
      </c>
      <c r="C408" s="21" t="n">
        <f aca="false">D408+M408+Q408</f>
        <v>1016558</v>
      </c>
      <c r="D408" s="21" t="n">
        <f aca="false">SUM(E408:I408)</f>
        <v>1016558</v>
      </c>
      <c r="E408" s="21" t="n">
        <v>1016558</v>
      </c>
      <c r="F408" s="21" t="n">
        <v>0</v>
      </c>
      <c r="G408" s="21" t="n">
        <v>0</v>
      </c>
      <c r="H408" s="21" t="n">
        <v>0</v>
      </c>
      <c r="I408" s="21" t="n">
        <v>0</v>
      </c>
      <c r="J408" s="21" t="n">
        <v>0</v>
      </c>
      <c r="K408" s="21" t="n">
        <v>0</v>
      </c>
      <c r="L408" s="21" t="n">
        <v>0</v>
      </c>
      <c r="M408" s="21" t="n">
        <v>0</v>
      </c>
      <c r="N408" s="21" t="n">
        <v>0</v>
      </c>
      <c r="O408" s="21" t="n">
        <v>0</v>
      </c>
      <c r="P408" s="21" t="n">
        <v>0</v>
      </c>
      <c r="Q408" s="21" t="n">
        <v>0</v>
      </c>
      <c r="R408" s="21" t="n">
        <v>0</v>
      </c>
      <c r="S408" s="21" t="n">
        <v>0</v>
      </c>
      <c r="T408" s="49" t="n">
        <v>0</v>
      </c>
      <c r="U408" s="49" t="n">
        <v>0</v>
      </c>
      <c r="V408" s="49" t="n">
        <v>0</v>
      </c>
      <c r="W408" s="116"/>
      <c r="X408" s="116"/>
    </row>
    <row r="409" s="1" customFormat="true" ht="14.35" hidden="false" customHeight="false" outlineLevel="0" collapsed="false">
      <c r="A409" s="17" t="n">
        <v>2</v>
      </c>
      <c r="B409" s="37" t="s">
        <v>35</v>
      </c>
      <c r="C409" s="21" t="n">
        <f aca="false">C410</f>
        <v>2790266.14</v>
      </c>
      <c r="D409" s="21" t="n">
        <f aca="false">D410</f>
        <v>0</v>
      </c>
      <c r="E409" s="21" t="n">
        <f aca="false">E410</f>
        <v>0</v>
      </c>
      <c r="F409" s="21" t="n">
        <f aca="false">F410</f>
        <v>0</v>
      </c>
      <c r="G409" s="21" t="n">
        <f aca="false">G410</f>
        <v>0</v>
      </c>
      <c r="H409" s="21" t="n">
        <f aca="false">H410</f>
        <v>0</v>
      </c>
      <c r="I409" s="21" t="n">
        <f aca="false">I410</f>
        <v>0</v>
      </c>
      <c r="J409" s="21" t="n">
        <f aca="false">J410</f>
        <v>0</v>
      </c>
      <c r="K409" s="21" t="n">
        <f aca="false">K410</f>
        <v>0</v>
      </c>
      <c r="L409" s="21" t="n">
        <f aca="false">L410</f>
        <v>0</v>
      </c>
      <c r="M409" s="21" t="n">
        <f aca="false">M410</f>
        <v>0</v>
      </c>
      <c r="N409" s="21" t="n">
        <f aca="false">N410</f>
        <v>0</v>
      </c>
      <c r="O409" s="21" t="n">
        <f aca="false">O410</f>
        <v>0</v>
      </c>
      <c r="P409" s="21" t="n">
        <f aca="false">P410</f>
        <v>440.7</v>
      </c>
      <c r="Q409" s="21" t="n">
        <f aca="false">Q410</f>
        <v>2743035.37</v>
      </c>
      <c r="R409" s="21" t="n">
        <f aca="false">R410</f>
        <v>0</v>
      </c>
      <c r="S409" s="21" t="n">
        <f aca="false">S410</f>
        <v>0</v>
      </c>
      <c r="T409" s="21" t="n">
        <f aca="false">T410</f>
        <v>0</v>
      </c>
      <c r="U409" s="21" t="n">
        <f aca="false">U410</f>
        <v>0</v>
      </c>
      <c r="V409" s="21" t="n">
        <f aca="false">V410</f>
        <v>47230.77</v>
      </c>
      <c r="W409" s="116"/>
      <c r="X409" s="116"/>
    </row>
    <row r="410" s="60" customFormat="true" ht="14.35" hidden="false" customHeight="false" outlineLevel="0" collapsed="false">
      <c r="A410" s="38" t="s">
        <v>43</v>
      </c>
      <c r="B410" s="37" t="s">
        <v>37</v>
      </c>
      <c r="C410" s="21" t="n">
        <f aca="false">SUM(C411:C411)</f>
        <v>2790266.14</v>
      </c>
      <c r="D410" s="21" t="n">
        <f aca="false">SUM(D411:D411)</f>
        <v>0</v>
      </c>
      <c r="E410" s="21" t="n">
        <f aca="false">SUM(E411:E411)</f>
        <v>0</v>
      </c>
      <c r="F410" s="21" t="n">
        <f aca="false">SUM(F411:F411)</f>
        <v>0</v>
      </c>
      <c r="G410" s="21" t="n">
        <f aca="false">SUM(G411:G411)</f>
        <v>0</v>
      </c>
      <c r="H410" s="21" t="n">
        <f aca="false">SUM(H411:H411)</f>
        <v>0</v>
      </c>
      <c r="I410" s="21" t="n">
        <f aca="false">SUM(I411:I411)</f>
        <v>0</v>
      </c>
      <c r="J410" s="21" t="n">
        <f aca="false">SUM(J411:J411)</f>
        <v>0</v>
      </c>
      <c r="K410" s="21" t="n">
        <f aca="false">SUM(K411:K411)</f>
        <v>0</v>
      </c>
      <c r="L410" s="21" t="n">
        <f aca="false">SUM(L411:L411)</f>
        <v>0</v>
      </c>
      <c r="M410" s="21" t="n">
        <f aca="false">SUM(M411:M411)</f>
        <v>0</v>
      </c>
      <c r="N410" s="21" t="n">
        <f aca="false">SUM(N411:N411)</f>
        <v>0</v>
      </c>
      <c r="O410" s="21" t="n">
        <f aca="false">SUM(O411:O411)</f>
        <v>0</v>
      </c>
      <c r="P410" s="21" t="n">
        <f aca="false">SUM(P411:P411)</f>
        <v>440.7</v>
      </c>
      <c r="Q410" s="21" t="n">
        <f aca="false">SUM(Q411:Q411)</f>
        <v>2743035.37</v>
      </c>
      <c r="R410" s="21" t="n">
        <f aca="false">SUM(R411:R411)</f>
        <v>0</v>
      </c>
      <c r="S410" s="21" t="n">
        <f aca="false">SUM(S411:S411)</f>
        <v>0</v>
      </c>
      <c r="T410" s="21" t="n">
        <f aca="false">SUM(T411:T411)</f>
        <v>0</v>
      </c>
      <c r="U410" s="21" t="n">
        <f aca="false">SUM(U411:U411)</f>
        <v>0</v>
      </c>
      <c r="V410" s="21" t="n">
        <f aca="false">SUM(V411:V411)</f>
        <v>47230.77</v>
      </c>
      <c r="W410" s="116"/>
      <c r="X410" s="116"/>
    </row>
    <row r="411" s="60" customFormat="true" ht="15" hidden="false" customHeight="true" outlineLevel="0" collapsed="false">
      <c r="A411" s="38" t="s">
        <v>255</v>
      </c>
      <c r="B411" s="37" t="s">
        <v>698</v>
      </c>
      <c r="C411" s="21" t="n">
        <f aca="false">D411+M411+Q411+V411</f>
        <v>2790266.14</v>
      </c>
      <c r="D411" s="21" t="n">
        <v>0</v>
      </c>
      <c r="E411" s="21" t="n">
        <v>0</v>
      </c>
      <c r="F411" s="21" t="n">
        <v>0</v>
      </c>
      <c r="G411" s="21" t="n">
        <v>0</v>
      </c>
      <c r="H411" s="21" t="n">
        <v>0</v>
      </c>
      <c r="I411" s="21" t="n">
        <v>0</v>
      </c>
      <c r="J411" s="117" t="n">
        <v>0</v>
      </c>
      <c r="K411" s="117" t="n">
        <v>0</v>
      </c>
      <c r="L411" s="117" t="n">
        <v>0</v>
      </c>
      <c r="M411" s="117" t="n">
        <v>0</v>
      </c>
      <c r="N411" s="117" t="n">
        <v>0</v>
      </c>
      <c r="O411" s="117" t="n">
        <v>0</v>
      </c>
      <c r="P411" s="21" t="n">
        <v>440.7</v>
      </c>
      <c r="Q411" s="21" t="n">
        <v>2743035.37</v>
      </c>
      <c r="R411" s="21" t="n">
        <v>0</v>
      </c>
      <c r="S411" s="21" t="n">
        <v>0</v>
      </c>
      <c r="T411" s="21" t="n">
        <v>0</v>
      </c>
      <c r="U411" s="21" t="n">
        <v>0</v>
      </c>
      <c r="V411" s="21" t="n">
        <v>47230.77</v>
      </c>
      <c r="W411" s="116"/>
      <c r="X411" s="116"/>
    </row>
    <row r="412" s="80" customFormat="true" ht="14.35" hidden="false" customHeight="false" outlineLevel="0" collapsed="false">
      <c r="A412" s="17" t="n">
        <v>3</v>
      </c>
      <c r="B412" s="37" t="s">
        <v>42</v>
      </c>
      <c r="C412" s="21" t="n">
        <f aca="false">C413</f>
        <v>81192025.35</v>
      </c>
      <c r="D412" s="21" t="n">
        <f aca="false">D413</f>
        <v>22290875</v>
      </c>
      <c r="E412" s="21" t="n">
        <f aca="false">E413</f>
        <v>16354247</v>
      </c>
      <c r="F412" s="21" t="n">
        <f aca="false">F413</f>
        <v>3393386</v>
      </c>
      <c r="G412" s="21" t="n">
        <f aca="false">G413</f>
        <v>1391250</v>
      </c>
      <c r="H412" s="21" t="n">
        <f aca="false">H413</f>
        <v>1151992</v>
      </c>
      <c r="I412" s="21" t="n">
        <f aca="false">I413</f>
        <v>0</v>
      </c>
      <c r="J412" s="21" t="n">
        <f aca="false">J413</f>
        <v>0</v>
      </c>
      <c r="K412" s="21" t="n">
        <f aca="false">K413</f>
        <v>0</v>
      </c>
      <c r="L412" s="21" t="n">
        <f aca="false">L413</f>
        <v>16016.5</v>
      </c>
      <c r="M412" s="21" t="n">
        <f aca="false">M413</f>
        <v>55726336</v>
      </c>
      <c r="N412" s="21" t="n">
        <f aca="false">N413</f>
        <v>0</v>
      </c>
      <c r="O412" s="21" t="n">
        <f aca="false">O413</f>
        <v>0</v>
      </c>
      <c r="P412" s="21" t="n">
        <f aca="false">P413</f>
        <v>0</v>
      </c>
      <c r="Q412" s="21" t="n">
        <f aca="false">Q413</f>
        <v>0</v>
      </c>
      <c r="R412" s="21" t="n">
        <f aca="false">R413</f>
        <v>0</v>
      </c>
      <c r="S412" s="21" t="n">
        <f aca="false">S413</f>
        <v>0</v>
      </c>
      <c r="T412" s="21" t="n">
        <f aca="false">T413</f>
        <v>0</v>
      </c>
      <c r="U412" s="21" t="n">
        <f aca="false">U413</f>
        <v>0</v>
      </c>
      <c r="V412" s="21" t="n">
        <f aca="false">V413</f>
        <v>3174814.35</v>
      </c>
      <c r="W412" s="116"/>
      <c r="X412" s="116"/>
      <c r="Y412" s="60"/>
      <c r="Z412" s="60"/>
      <c r="AA412" s="60"/>
      <c r="AB412" s="60"/>
      <c r="AC412" s="60"/>
      <c r="AD412" s="60"/>
      <c r="AE412" s="60"/>
      <c r="AF412" s="60"/>
      <c r="AG412" s="60"/>
      <c r="AH412" s="60"/>
      <c r="AI412" s="60"/>
      <c r="AJ412" s="60"/>
      <c r="AK412" s="60"/>
      <c r="AL412" s="60"/>
      <c r="AM412" s="60"/>
      <c r="AN412" s="60"/>
      <c r="AO412" s="60"/>
      <c r="AP412" s="60"/>
      <c r="AQ412" s="60"/>
      <c r="AR412" s="60"/>
      <c r="AS412" s="60"/>
      <c r="AT412" s="60"/>
      <c r="AU412" s="60"/>
      <c r="AV412" s="60"/>
      <c r="AW412" s="60"/>
      <c r="AX412" s="60"/>
      <c r="AY412" s="60"/>
      <c r="AZ412" s="60"/>
      <c r="BA412" s="60"/>
      <c r="BB412" s="60"/>
      <c r="BC412" s="60"/>
      <c r="BD412" s="60"/>
      <c r="BE412" s="60"/>
      <c r="BF412" s="60"/>
      <c r="BG412" s="60"/>
      <c r="BH412" s="60"/>
      <c r="BI412" s="60"/>
      <c r="BJ412" s="60"/>
      <c r="BK412" s="60"/>
      <c r="BL412" s="60"/>
      <c r="BM412" s="60"/>
      <c r="BN412" s="60"/>
      <c r="BO412" s="60"/>
      <c r="BP412" s="60"/>
      <c r="BQ412" s="60"/>
      <c r="BR412" s="60"/>
      <c r="BS412" s="60"/>
      <c r="BT412" s="60"/>
      <c r="BU412" s="60"/>
      <c r="BV412" s="60"/>
      <c r="BW412" s="60"/>
      <c r="BX412" s="60"/>
      <c r="BY412" s="60"/>
      <c r="BZ412" s="60"/>
      <c r="CA412" s="60"/>
      <c r="CB412" s="60"/>
      <c r="CC412" s="60"/>
      <c r="CD412" s="60"/>
      <c r="CE412" s="60"/>
      <c r="CF412" s="60"/>
      <c r="CG412" s="60"/>
      <c r="CH412" s="60"/>
      <c r="CI412" s="60"/>
      <c r="CJ412" s="60"/>
      <c r="CK412" s="60"/>
      <c r="CL412" s="60"/>
      <c r="CM412" s="60"/>
      <c r="CN412" s="60"/>
      <c r="CO412" s="60"/>
      <c r="CP412" s="60"/>
      <c r="CQ412" s="60"/>
      <c r="CR412" s="60"/>
      <c r="CS412" s="60"/>
      <c r="CT412" s="60"/>
      <c r="CU412" s="60"/>
      <c r="CV412" s="60"/>
      <c r="CW412" s="60"/>
      <c r="CX412" s="60"/>
      <c r="CY412" s="60"/>
      <c r="CZ412" s="60"/>
      <c r="DA412" s="60"/>
      <c r="DB412" s="60"/>
      <c r="DC412" s="60"/>
      <c r="DD412" s="60"/>
      <c r="DE412" s="60"/>
      <c r="DF412" s="60"/>
      <c r="DG412" s="60"/>
      <c r="DH412" s="60"/>
      <c r="DI412" s="60"/>
      <c r="DJ412" s="60"/>
      <c r="DK412" s="60"/>
      <c r="DL412" s="60"/>
      <c r="DM412" s="60"/>
      <c r="DN412" s="60"/>
      <c r="DO412" s="60"/>
      <c r="DP412" s="60"/>
      <c r="DQ412" s="60"/>
      <c r="DR412" s="60"/>
      <c r="DS412" s="60"/>
      <c r="DT412" s="60"/>
      <c r="DU412" s="60"/>
      <c r="DV412" s="60"/>
      <c r="DW412" s="60"/>
      <c r="DX412" s="60"/>
      <c r="DY412" s="60"/>
      <c r="DZ412" s="60"/>
      <c r="EA412" s="60"/>
      <c r="EB412" s="60"/>
      <c r="EC412" s="60"/>
      <c r="ED412" s="60"/>
      <c r="EE412" s="60"/>
      <c r="EF412" s="60"/>
      <c r="EG412" s="60"/>
      <c r="EH412" s="60"/>
      <c r="EI412" s="60"/>
      <c r="EJ412" s="60"/>
      <c r="EK412" s="60"/>
      <c r="EL412" s="60"/>
      <c r="EM412" s="60"/>
      <c r="EN412" s="60"/>
      <c r="EO412" s="60"/>
      <c r="EP412" s="60"/>
      <c r="EQ412" s="60"/>
      <c r="ER412" s="60"/>
      <c r="ES412" s="60"/>
      <c r="ET412" s="60"/>
      <c r="EU412" s="60"/>
      <c r="EV412" s="60"/>
      <c r="EW412" s="60"/>
      <c r="EX412" s="60"/>
      <c r="EY412" s="60"/>
      <c r="EZ412" s="60"/>
      <c r="FA412" s="60"/>
      <c r="FB412" s="60"/>
      <c r="FC412" s="60"/>
      <c r="FD412" s="60"/>
      <c r="FE412" s="60"/>
      <c r="FF412" s="60"/>
      <c r="FG412" s="60"/>
      <c r="FH412" s="60"/>
      <c r="FI412" s="60"/>
      <c r="FJ412" s="60"/>
      <c r="FK412" s="60"/>
      <c r="FL412" s="60"/>
      <c r="FM412" s="60"/>
      <c r="FN412" s="60"/>
      <c r="FO412" s="60"/>
      <c r="FP412" s="60"/>
      <c r="FQ412" s="60"/>
      <c r="FR412" s="60"/>
      <c r="FS412" s="60"/>
      <c r="FT412" s="60"/>
      <c r="FU412" s="60"/>
      <c r="FV412" s="60"/>
      <c r="FW412" s="60"/>
      <c r="FX412" s="60"/>
      <c r="FY412" s="60"/>
      <c r="FZ412" s="60"/>
      <c r="GA412" s="60"/>
      <c r="GB412" s="60"/>
      <c r="GC412" s="60"/>
      <c r="GD412" s="60"/>
      <c r="GE412" s="60"/>
      <c r="GF412" s="60"/>
      <c r="GG412" s="60"/>
      <c r="GH412" s="60"/>
      <c r="GI412" s="60"/>
      <c r="GJ412" s="60"/>
      <c r="GK412" s="60"/>
      <c r="GL412" s="60"/>
      <c r="GM412" s="60"/>
      <c r="GN412" s="60"/>
      <c r="GO412" s="60"/>
      <c r="GP412" s="60"/>
      <c r="GQ412" s="60"/>
      <c r="GR412" s="60"/>
      <c r="GS412" s="60"/>
      <c r="GT412" s="60"/>
      <c r="GU412" s="60"/>
      <c r="GV412" s="60"/>
      <c r="GW412" s="60"/>
      <c r="GX412" s="60"/>
      <c r="GY412" s="60"/>
      <c r="GZ412" s="60"/>
      <c r="HA412" s="60"/>
      <c r="HB412" s="60"/>
      <c r="HC412" s="60"/>
      <c r="HD412" s="60"/>
      <c r="HE412" s="60"/>
      <c r="HF412" s="60"/>
      <c r="HG412" s="60"/>
      <c r="HH412" s="60"/>
      <c r="HI412" s="60"/>
      <c r="HJ412" s="60"/>
      <c r="HK412" s="60"/>
      <c r="HL412" s="60"/>
      <c r="HM412" s="60"/>
      <c r="HN412" s="60"/>
      <c r="HO412" s="60"/>
      <c r="HP412" s="60"/>
      <c r="HQ412" s="60"/>
      <c r="HR412" s="60"/>
      <c r="HS412" s="60"/>
      <c r="HT412" s="60"/>
      <c r="HU412" s="60"/>
      <c r="HV412" s="60"/>
      <c r="HW412" s="60"/>
      <c r="HX412" s="60"/>
      <c r="HY412" s="60"/>
      <c r="HZ412" s="60"/>
      <c r="IA412" s="60"/>
      <c r="IB412" s="60"/>
      <c r="IC412" s="60"/>
    </row>
    <row r="413" s="80" customFormat="true" ht="14.35" hidden="false" customHeight="false" outlineLevel="0" collapsed="false">
      <c r="A413" s="38" t="s">
        <v>59</v>
      </c>
      <c r="B413" s="37" t="s">
        <v>42</v>
      </c>
      <c r="C413" s="21" t="n">
        <f aca="false">SUM(C414:C431)</f>
        <v>81192025.35</v>
      </c>
      <c r="D413" s="21" t="n">
        <f aca="false">SUM(D414:D431)</f>
        <v>22290875</v>
      </c>
      <c r="E413" s="21" t="n">
        <f aca="false">SUM(E414:E431)</f>
        <v>16354247</v>
      </c>
      <c r="F413" s="21" t="n">
        <f aca="false">SUM(F414:F431)</f>
        <v>3393386</v>
      </c>
      <c r="G413" s="21" t="n">
        <f aca="false">SUM(G414:G431)</f>
        <v>1391250</v>
      </c>
      <c r="H413" s="21" t="n">
        <f aca="false">SUM(H414:H431)</f>
        <v>1151992</v>
      </c>
      <c r="I413" s="21" t="n">
        <f aca="false">SUM(I414:I431)</f>
        <v>0</v>
      </c>
      <c r="J413" s="21" t="n">
        <f aca="false">SUM(J414:J431)</f>
        <v>0</v>
      </c>
      <c r="K413" s="21" t="n">
        <f aca="false">SUM(K414:K431)</f>
        <v>0</v>
      </c>
      <c r="L413" s="21" t="n">
        <f aca="false">SUM(L414:L431)</f>
        <v>16016.5</v>
      </c>
      <c r="M413" s="21" t="n">
        <f aca="false">SUM(M414:M431)</f>
        <v>55726336</v>
      </c>
      <c r="N413" s="21" t="n">
        <f aca="false">SUM(N414:N431)</f>
        <v>0</v>
      </c>
      <c r="O413" s="21" t="n">
        <f aca="false">SUM(O414:O431)</f>
        <v>0</v>
      </c>
      <c r="P413" s="21" t="n">
        <f aca="false">SUM(P414:P431)</f>
        <v>0</v>
      </c>
      <c r="Q413" s="21" t="n">
        <f aca="false">SUM(Q414:Q431)</f>
        <v>0</v>
      </c>
      <c r="R413" s="21" t="n">
        <f aca="false">SUM(R414:R431)</f>
        <v>0</v>
      </c>
      <c r="S413" s="21" t="n">
        <f aca="false">SUM(S414:S431)</f>
        <v>0</v>
      </c>
      <c r="T413" s="21" t="n">
        <f aca="false">SUM(T414:T431)</f>
        <v>0</v>
      </c>
      <c r="U413" s="21" t="n">
        <f aca="false">SUM(U414:U431)</f>
        <v>0</v>
      </c>
      <c r="V413" s="21" t="n">
        <f aca="false">SUM(V414:V431)</f>
        <v>3174814.35</v>
      </c>
      <c r="W413" s="116"/>
      <c r="X413" s="116"/>
      <c r="Y413" s="60"/>
      <c r="Z413" s="60"/>
      <c r="AA413" s="60"/>
      <c r="AB413" s="60"/>
      <c r="AC413" s="60"/>
      <c r="AD413" s="60"/>
      <c r="AE413" s="60"/>
      <c r="AF413" s="60"/>
      <c r="AG413" s="60"/>
      <c r="AH413" s="60"/>
      <c r="AI413" s="60"/>
      <c r="AJ413" s="60"/>
      <c r="AK413" s="60"/>
      <c r="AL413" s="60"/>
      <c r="AM413" s="60"/>
      <c r="AN413" s="60"/>
      <c r="AO413" s="60"/>
      <c r="AP413" s="60"/>
      <c r="AQ413" s="60"/>
      <c r="AR413" s="60"/>
      <c r="AS413" s="60"/>
      <c r="AT413" s="60"/>
      <c r="AU413" s="60"/>
      <c r="AV413" s="60"/>
      <c r="AW413" s="60"/>
      <c r="AX413" s="60"/>
      <c r="AY413" s="60"/>
      <c r="AZ413" s="60"/>
      <c r="BA413" s="60"/>
      <c r="BB413" s="60"/>
      <c r="BC413" s="60"/>
      <c r="BD413" s="60"/>
      <c r="BE413" s="60"/>
      <c r="BF413" s="60"/>
      <c r="BG413" s="60"/>
      <c r="BH413" s="60"/>
      <c r="BI413" s="60"/>
      <c r="BJ413" s="60"/>
      <c r="BK413" s="60"/>
      <c r="BL413" s="60"/>
      <c r="BM413" s="60"/>
      <c r="BN413" s="60"/>
      <c r="BO413" s="60"/>
      <c r="BP413" s="60"/>
      <c r="BQ413" s="60"/>
      <c r="BR413" s="60"/>
      <c r="BS413" s="60"/>
      <c r="BT413" s="60"/>
      <c r="BU413" s="60"/>
      <c r="BV413" s="60"/>
      <c r="BW413" s="60"/>
      <c r="BX413" s="60"/>
      <c r="BY413" s="60"/>
      <c r="BZ413" s="60"/>
      <c r="CA413" s="60"/>
      <c r="CB413" s="60"/>
      <c r="CC413" s="60"/>
      <c r="CD413" s="60"/>
      <c r="CE413" s="60"/>
      <c r="CF413" s="60"/>
      <c r="CG413" s="60"/>
      <c r="CH413" s="60"/>
      <c r="CI413" s="60"/>
      <c r="CJ413" s="60"/>
      <c r="CK413" s="60"/>
      <c r="CL413" s="60"/>
      <c r="CM413" s="60"/>
      <c r="CN413" s="60"/>
      <c r="CO413" s="60"/>
      <c r="CP413" s="60"/>
      <c r="CQ413" s="60"/>
      <c r="CR413" s="60"/>
      <c r="CS413" s="60"/>
      <c r="CT413" s="60"/>
      <c r="CU413" s="60"/>
      <c r="CV413" s="60"/>
      <c r="CW413" s="60"/>
      <c r="CX413" s="60"/>
      <c r="CY413" s="60"/>
      <c r="CZ413" s="60"/>
      <c r="DA413" s="60"/>
      <c r="DB413" s="60"/>
      <c r="DC413" s="60"/>
      <c r="DD413" s="60"/>
      <c r="DE413" s="60"/>
      <c r="DF413" s="60"/>
      <c r="DG413" s="60"/>
      <c r="DH413" s="60"/>
      <c r="DI413" s="60"/>
      <c r="DJ413" s="60"/>
      <c r="DK413" s="60"/>
      <c r="DL413" s="60"/>
      <c r="DM413" s="60"/>
      <c r="DN413" s="60"/>
      <c r="DO413" s="60"/>
      <c r="DP413" s="60"/>
      <c r="DQ413" s="60"/>
      <c r="DR413" s="60"/>
      <c r="DS413" s="60"/>
      <c r="DT413" s="60"/>
      <c r="DU413" s="60"/>
      <c r="DV413" s="60"/>
      <c r="DW413" s="60"/>
      <c r="DX413" s="60"/>
      <c r="DY413" s="60"/>
      <c r="DZ413" s="60"/>
      <c r="EA413" s="60"/>
      <c r="EB413" s="60"/>
      <c r="EC413" s="60"/>
      <c r="ED413" s="60"/>
      <c r="EE413" s="60"/>
      <c r="EF413" s="60"/>
      <c r="EG413" s="60"/>
      <c r="EH413" s="60"/>
      <c r="EI413" s="60"/>
      <c r="EJ413" s="60"/>
      <c r="EK413" s="60"/>
      <c r="EL413" s="60"/>
      <c r="EM413" s="60"/>
      <c r="EN413" s="60"/>
      <c r="EO413" s="60"/>
      <c r="EP413" s="60"/>
      <c r="EQ413" s="60"/>
      <c r="ER413" s="60"/>
      <c r="ES413" s="60"/>
      <c r="ET413" s="60"/>
      <c r="EU413" s="60"/>
      <c r="EV413" s="60"/>
      <c r="EW413" s="60"/>
      <c r="EX413" s="60"/>
      <c r="EY413" s="60"/>
      <c r="EZ413" s="60"/>
      <c r="FA413" s="60"/>
      <c r="FB413" s="60"/>
      <c r="FC413" s="60"/>
      <c r="FD413" s="60"/>
      <c r="FE413" s="60"/>
      <c r="FF413" s="60"/>
      <c r="FG413" s="60"/>
      <c r="FH413" s="60"/>
      <c r="FI413" s="60"/>
      <c r="FJ413" s="60"/>
      <c r="FK413" s="60"/>
      <c r="FL413" s="60"/>
      <c r="FM413" s="60"/>
      <c r="FN413" s="60"/>
      <c r="FO413" s="60"/>
      <c r="FP413" s="60"/>
      <c r="FQ413" s="60"/>
      <c r="FR413" s="60"/>
      <c r="FS413" s="60"/>
      <c r="FT413" s="60"/>
      <c r="FU413" s="60"/>
      <c r="FV413" s="60"/>
      <c r="FW413" s="60"/>
      <c r="FX413" s="60"/>
      <c r="FY413" s="60"/>
      <c r="FZ413" s="60"/>
      <c r="GA413" s="60"/>
      <c r="GB413" s="60"/>
      <c r="GC413" s="60"/>
      <c r="GD413" s="60"/>
      <c r="GE413" s="60"/>
      <c r="GF413" s="60"/>
      <c r="GG413" s="60"/>
      <c r="GH413" s="60"/>
      <c r="GI413" s="60"/>
      <c r="GJ413" s="60"/>
      <c r="GK413" s="60"/>
      <c r="GL413" s="60"/>
      <c r="GM413" s="60"/>
      <c r="GN413" s="60"/>
      <c r="GO413" s="60"/>
      <c r="GP413" s="60"/>
      <c r="GQ413" s="60"/>
      <c r="GR413" s="60"/>
      <c r="GS413" s="60"/>
      <c r="GT413" s="60"/>
      <c r="GU413" s="60"/>
      <c r="GV413" s="60"/>
      <c r="GW413" s="60"/>
      <c r="GX413" s="60"/>
      <c r="GY413" s="60"/>
      <c r="GZ413" s="60"/>
      <c r="HA413" s="60"/>
      <c r="HB413" s="60"/>
      <c r="HC413" s="60"/>
      <c r="HD413" s="60"/>
      <c r="HE413" s="60"/>
      <c r="HF413" s="60"/>
      <c r="HG413" s="60"/>
      <c r="HH413" s="60"/>
      <c r="HI413" s="60"/>
      <c r="HJ413" s="60"/>
      <c r="HK413" s="60"/>
      <c r="HL413" s="60"/>
      <c r="HM413" s="60"/>
      <c r="HN413" s="60"/>
      <c r="HO413" s="60"/>
      <c r="HP413" s="60"/>
      <c r="HQ413" s="60"/>
      <c r="HR413" s="60"/>
      <c r="HS413" s="60"/>
      <c r="HT413" s="60"/>
      <c r="HU413" s="60"/>
      <c r="HV413" s="60"/>
      <c r="HW413" s="60"/>
      <c r="HX413" s="60"/>
      <c r="HY413" s="60"/>
      <c r="HZ413" s="60"/>
      <c r="IA413" s="60"/>
      <c r="IB413" s="60"/>
      <c r="IC413" s="60"/>
    </row>
    <row r="414" s="80" customFormat="true" ht="14.35" hidden="false" customHeight="false" outlineLevel="0" collapsed="false">
      <c r="A414" s="36" t="s">
        <v>61</v>
      </c>
      <c r="B414" s="54" t="s">
        <v>699</v>
      </c>
      <c r="C414" s="21" t="n">
        <f aca="false">D414+K414+M414+O414+Q414+S414+T414+U414+V414</f>
        <v>4408140.86</v>
      </c>
      <c r="D414" s="21" t="n">
        <f aca="false">SUM(E414:I414)</f>
        <v>0</v>
      </c>
      <c r="E414" s="21" t="n">
        <v>0</v>
      </c>
      <c r="F414" s="49" t="n">
        <v>0</v>
      </c>
      <c r="G414" s="49" t="n">
        <v>0</v>
      </c>
      <c r="H414" s="49" t="n">
        <v>0</v>
      </c>
      <c r="I414" s="49" t="n">
        <v>0</v>
      </c>
      <c r="J414" s="118" t="n">
        <v>0</v>
      </c>
      <c r="K414" s="118" t="n">
        <v>0</v>
      </c>
      <c r="L414" s="49" t="n">
        <v>710</v>
      </c>
      <c r="M414" s="49" t="n">
        <v>4316325</v>
      </c>
      <c r="N414" s="118" t="n">
        <v>0</v>
      </c>
      <c r="O414" s="118" t="n">
        <v>0</v>
      </c>
      <c r="P414" s="49" t="n">
        <v>0</v>
      </c>
      <c r="Q414" s="49" t="n">
        <v>0</v>
      </c>
      <c r="R414" s="49" t="n">
        <v>0</v>
      </c>
      <c r="S414" s="49" t="n">
        <v>0</v>
      </c>
      <c r="T414" s="49" t="n">
        <v>0</v>
      </c>
      <c r="U414" s="49" t="n">
        <v>0</v>
      </c>
      <c r="V414" s="49" t="n">
        <v>91815.86</v>
      </c>
      <c r="W414" s="116"/>
      <c r="X414" s="116"/>
    </row>
    <row r="415" s="80" customFormat="true" ht="14.35" hidden="false" customHeight="false" outlineLevel="0" collapsed="false">
      <c r="A415" s="36" t="s">
        <v>63</v>
      </c>
      <c r="B415" s="54" t="s">
        <v>700</v>
      </c>
      <c r="C415" s="21" t="n">
        <f aca="false">D415+K415+M415+O415+Q415+S415+T415+U415+V415</f>
        <v>3688809</v>
      </c>
      <c r="D415" s="21" t="n">
        <f aca="false">SUM(E415:I415)</f>
        <v>0</v>
      </c>
      <c r="E415" s="21" t="n">
        <v>0</v>
      </c>
      <c r="F415" s="49" t="n">
        <v>0</v>
      </c>
      <c r="G415" s="49" t="n">
        <v>0</v>
      </c>
      <c r="H415" s="49" t="n">
        <v>0</v>
      </c>
      <c r="I415" s="49" t="n">
        <v>0</v>
      </c>
      <c r="J415" s="118" t="n">
        <v>0</v>
      </c>
      <c r="K415" s="118" t="n">
        <v>0</v>
      </c>
      <c r="L415" s="49" t="n">
        <v>887</v>
      </c>
      <c r="M415" s="49" t="n">
        <v>3688809</v>
      </c>
      <c r="N415" s="118" t="n">
        <v>0</v>
      </c>
      <c r="O415" s="118" t="n">
        <v>0</v>
      </c>
      <c r="P415" s="49" t="n">
        <v>0</v>
      </c>
      <c r="Q415" s="49" t="n">
        <v>0</v>
      </c>
      <c r="R415" s="49" t="n">
        <v>0</v>
      </c>
      <c r="S415" s="49" t="n">
        <v>0</v>
      </c>
      <c r="T415" s="49" t="n">
        <v>0</v>
      </c>
      <c r="U415" s="49" t="n">
        <v>0</v>
      </c>
      <c r="V415" s="49" t="n">
        <v>0</v>
      </c>
      <c r="W415" s="116"/>
      <c r="X415" s="116"/>
    </row>
    <row r="416" s="60" customFormat="true" ht="14.35" hidden="false" customHeight="false" outlineLevel="0" collapsed="false">
      <c r="A416" s="36" t="s">
        <v>65</v>
      </c>
      <c r="B416" s="54" t="s">
        <v>701</v>
      </c>
      <c r="C416" s="21" t="n">
        <f aca="false">D416+K416+M416+O416+Q416+S416+T416+U416+V416</f>
        <v>3621998.37</v>
      </c>
      <c r="D416" s="21" t="n">
        <f aca="false">SUM(E416:I416)</f>
        <v>1112148</v>
      </c>
      <c r="E416" s="21" t="n">
        <v>0</v>
      </c>
      <c r="F416" s="49" t="n">
        <v>1112148</v>
      </c>
      <c r="G416" s="49" t="n">
        <v>0</v>
      </c>
      <c r="H416" s="49" t="n">
        <v>0</v>
      </c>
      <c r="I416" s="49" t="n">
        <v>0</v>
      </c>
      <c r="J416" s="118" t="n">
        <v>0</v>
      </c>
      <c r="K416" s="118" t="n">
        <v>0</v>
      </c>
      <c r="L416" s="49" t="n">
        <v>1091</v>
      </c>
      <c r="M416" s="49" t="n">
        <v>2391922</v>
      </c>
      <c r="N416" s="118" t="n">
        <v>0</v>
      </c>
      <c r="O416" s="118" t="n">
        <v>0</v>
      </c>
      <c r="P416" s="49" t="n">
        <v>0</v>
      </c>
      <c r="Q416" s="49" t="n">
        <v>0</v>
      </c>
      <c r="R416" s="49" t="n">
        <v>0</v>
      </c>
      <c r="S416" s="49" t="n">
        <v>0</v>
      </c>
      <c r="T416" s="49" t="n">
        <v>0</v>
      </c>
      <c r="U416" s="49" t="n">
        <v>0</v>
      </c>
      <c r="V416" s="49" t="n">
        <v>117928.37</v>
      </c>
      <c r="W416" s="116"/>
      <c r="X416" s="116"/>
      <c r="Y416" s="80"/>
      <c r="Z416" s="80"/>
      <c r="AA416" s="80"/>
      <c r="AB416" s="80"/>
      <c r="AC416" s="80"/>
      <c r="AD416" s="80"/>
      <c r="AE416" s="80"/>
      <c r="AF416" s="80"/>
      <c r="AG416" s="80"/>
      <c r="AH416" s="80"/>
      <c r="AI416" s="80"/>
      <c r="AJ416" s="80"/>
      <c r="AK416" s="80"/>
      <c r="AL416" s="80"/>
      <c r="AM416" s="80"/>
      <c r="AN416" s="80"/>
      <c r="AO416" s="80"/>
      <c r="AP416" s="80"/>
      <c r="AQ416" s="80"/>
      <c r="AR416" s="80"/>
      <c r="AS416" s="80"/>
      <c r="AT416" s="80"/>
      <c r="AU416" s="80"/>
      <c r="AV416" s="80"/>
      <c r="AW416" s="80"/>
      <c r="AX416" s="80"/>
      <c r="AY416" s="80"/>
      <c r="AZ416" s="80"/>
      <c r="BA416" s="80"/>
      <c r="BB416" s="80"/>
      <c r="BC416" s="80"/>
      <c r="BD416" s="80"/>
      <c r="BE416" s="80"/>
      <c r="BF416" s="80"/>
      <c r="BG416" s="80"/>
      <c r="BH416" s="80"/>
      <c r="BI416" s="80"/>
      <c r="BJ416" s="80"/>
      <c r="BK416" s="80"/>
      <c r="BL416" s="80"/>
      <c r="BM416" s="80"/>
      <c r="BN416" s="80"/>
      <c r="BO416" s="80"/>
      <c r="BP416" s="80"/>
      <c r="BQ416" s="80"/>
      <c r="BR416" s="80"/>
      <c r="BS416" s="80"/>
      <c r="BT416" s="80"/>
      <c r="BU416" s="80"/>
      <c r="BV416" s="80"/>
      <c r="BW416" s="80"/>
      <c r="BX416" s="80"/>
      <c r="BY416" s="80"/>
      <c r="BZ416" s="80"/>
      <c r="CA416" s="80"/>
      <c r="CB416" s="80"/>
      <c r="CC416" s="80"/>
      <c r="CD416" s="80"/>
      <c r="CE416" s="80"/>
      <c r="CF416" s="80"/>
      <c r="CG416" s="80"/>
      <c r="CH416" s="80"/>
      <c r="CI416" s="80"/>
      <c r="CJ416" s="80"/>
      <c r="CK416" s="80"/>
      <c r="CL416" s="80"/>
      <c r="CM416" s="80"/>
      <c r="CN416" s="80"/>
      <c r="CO416" s="80"/>
      <c r="CP416" s="80"/>
      <c r="CQ416" s="80"/>
      <c r="CR416" s="80"/>
      <c r="CS416" s="80"/>
      <c r="CT416" s="80"/>
      <c r="CU416" s="80"/>
      <c r="CV416" s="80"/>
      <c r="CW416" s="80"/>
      <c r="CX416" s="80"/>
      <c r="CY416" s="80"/>
      <c r="CZ416" s="80"/>
      <c r="DA416" s="80"/>
      <c r="DB416" s="80"/>
      <c r="DC416" s="80"/>
      <c r="DD416" s="80"/>
      <c r="DE416" s="80"/>
      <c r="DF416" s="80"/>
      <c r="DG416" s="80"/>
      <c r="DH416" s="80"/>
      <c r="DI416" s="80"/>
      <c r="DJ416" s="80"/>
      <c r="DK416" s="80"/>
      <c r="DL416" s="80"/>
      <c r="DM416" s="80"/>
      <c r="DN416" s="80"/>
      <c r="DO416" s="80"/>
      <c r="DP416" s="80"/>
      <c r="DQ416" s="80"/>
      <c r="DR416" s="80"/>
      <c r="DS416" s="80"/>
      <c r="DT416" s="80"/>
      <c r="DU416" s="80"/>
      <c r="DV416" s="80"/>
      <c r="DW416" s="80"/>
      <c r="DX416" s="80"/>
      <c r="DY416" s="80"/>
      <c r="DZ416" s="80"/>
      <c r="EA416" s="80"/>
      <c r="EB416" s="80"/>
      <c r="EC416" s="80"/>
      <c r="ED416" s="80"/>
      <c r="EE416" s="80"/>
      <c r="EF416" s="80"/>
      <c r="EG416" s="80"/>
      <c r="EH416" s="80"/>
      <c r="EI416" s="80"/>
      <c r="EJ416" s="80"/>
      <c r="EK416" s="80"/>
      <c r="EL416" s="80"/>
      <c r="EM416" s="80"/>
      <c r="EN416" s="80"/>
      <c r="EO416" s="80"/>
      <c r="EP416" s="80"/>
      <c r="EQ416" s="80"/>
      <c r="ER416" s="80"/>
      <c r="ES416" s="80"/>
      <c r="ET416" s="80"/>
      <c r="EU416" s="80"/>
      <c r="EV416" s="80"/>
      <c r="EW416" s="80"/>
      <c r="EX416" s="80"/>
      <c r="EY416" s="80"/>
      <c r="EZ416" s="80"/>
      <c r="FA416" s="80"/>
      <c r="FB416" s="80"/>
      <c r="FC416" s="80"/>
      <c r="FD416" s="80"/>
      <c r="FE416" s="80"/>
      <c r="FF416" s="80"/>
      <c r="FG416" s="80"/>
      <c r="FH416" s="80"/>
      <c r="FI416" s="80"/>
      <c r="FJ416" s="80"/>
      <c r="FK416" s="80"/>
      <c r="FL416" s="80"/>
      <c r="FM416" s="80"/>
      <c r="FN416" s="80"/>
      <c r="FO416" s="80"/>
      <c r="FP416" s="80"/>
      <c r="FQ416" s="80"/>
      <c r="FR416" s="80"/>
      <c r="FS416" s="80"/>
      <c r="FT416" s="80"/>
      <c r="FU416" s="80"/>
      <c r="FV416" s="80"/>
      <c r="FW416" s="80"/>
      <c r="FX416" s="80"/>
      <c r="FY416" s="80"/>
      <c r="FZ416" s="80"/>
      <c r="GA416" s="80"/>
      <c r="GB416" s="80"/>
      <c r="GC416" s="80"/>
      <c r="GD416" s="80"/>
      <c r="GE416" s="80"/>
      <c r="GF416" s="80"/>
      <c r="GG416" s="80"/>
      <c r="GH416" s="80"/>
      <c r="GI416" s="80"/>
      <c r="GJ416" s="80"/>
      <c r="GK416" s="80"/>
      <c r="GL416" s="80"/>
      <c r="GM416" s="80"/>
      <c r="GN416" s="80"/>
      <c r="GO416" s="80"/>
      <c r="GP416" s="80"/>
      <c r="GQ416" s="80"/>
      <c r="GR416" s="80"/>
      <c r="GS416" s="80"/>
      <c r="GT416" s="80"/>
      <c r="GU416" s="80"/>
      <c r="GV416" s="80"/>
      <c r="GW416" s="80"/>
      <c r="GX416" s="80"/>
      <c r="GY416" s="80"/>
      <c r="GZ416" s="80"/>
      <c r="HA416" s="80"/>
      <c r="HB416" s="80"/>
      <c r="HC416" s="80"/>
      <c r="HD416" s="80"/>
      <c r="HE416" s="80"/>
      <c r="HF416" s="80"/>
      <c r="HG416" s="80"/>
      <c r="HH416" s="80"/>
      <c r="HI416" s="80"/>
      <c r="HJ416" s="80"/>
      <c r="HK416" s="80"/>
      <c r="HL416" s="80"/>
      <c r="HM416" s="80"/>
      <c r="HN416" s="80"/>
      <c r="HO416" s="80"/>
      <c r="HP416" s="80"/>
      <c r="HQ416" s="80"/>
      <c r="HR416" s="80"/>
      <c r="HS416" s="80"/>
      <c r="HT416" s="80"/>
      <c r="HU416" s="80"/>
      <c r="HV416" s="80"/>
      <c r="HW416" s="80"/>
      <c r="HX416" s="80"/>
      <c r="HY416" s="80"/>
      <c r="HZ416" s="80"/>
      <c r="IA416" s="80"/>
      <c r="IB416" s="80"/>
      <c r="IC416" s="80"/>
    </row>
    <row r="417" s="60" customFormat="true" ht="14.35" hidden="false" customHeight="false" outlineLevel="0" collapsed="false">
      <c r="A417" s="36" t="s">
        <v>67</v>
      </c>
      <c r="B417" s="54" t="s">
        <v>702</v>
      </c>
      <c r="C417" s="21" t="n">
        <f aca="false">D417+K417+M417+O417+Q417+S417+T417+U417+V417</f>
        <v>3552098.39</v>
      </c>
      <c r="D417" s="21" t="n">
        <f aca="false">SUM(E417:I417)</f>
        <v>1048884</v>
      </c>
      <c r="E417" s="21" t="n">
        <v>0</v>
      </c>
      <c r="F417" s="49" t="n">
        <v>1048884</v>
      </c>
      <c r="G417" s="49" t="n">
        <v>0</v>
      </c>
      <c r="H417" s="49" t="n">
        <v>0</v>
      </c>
      <c r="I417" s="49" t="n">
        <v>0</v>
      </c>
      <c r="J417" s="118" t="n">
        <v>0</v>
      </c>
      <c r="K417" s="118" t="n">
        <v>0</v>
      </c>
      <c r="L417" s="49" t="n">
        <v>1091</v>
      </c>
      <c r="M417" s="49" t="n">
        <v>2385065</v>
      </c>
      <c r="N417" s="118" t="n">
        <v>0</v>
      </c>
      <c r="O417" s="118" t="n">
        <v>0</v>
      </c>
      <c r="P417" s="49" t="n">
        <v>0</v>
      </c>
      <c r="Q417" s="49" t="n">
        <v>0</v>
      </c>
      <c r="R417" s="49" t="n">
        <v>0</v>
      </c>
      <c r="S417" s="49" t="n">
        <v>0</v>
      </c>
      <c r="T417" s="49" t="n">
        <v>0</v>
      </c>
      <c r="U417" s="49" t="n">
        <v>0</v>
      </c>
      <c r="V417" s="49" t="n">
        <v>118149.39</v>
      </c>
      <c r="W417" s="116"/>
      <c r="X417" s="116"/>
      <c r="Y417" s="80"/>
      <c r="Z417" s="80"/>
      <c r="AA417" s="80"/>
      <c r="AB417" s="80"/>
      <c r="AC417" s="80"/>
      <c r="AD417" s="80"/>
      <c r="AE417" s="80"/>
      <c r="AF417" s="80"/>
      <c r="AG417" s="80"/>
      <c r="AH417" s="80"/>
      <c r="AI417" s="80"/>
      <c r="AJ417" s="80"/>
      <c r="AK417" s="80"/>
      <c r="AL417" s="80"/>
      <c r="AM417" s="80"/>
      <c r="AN417" s="80"/>
      <c r="AO417" s="80"/>
      <c r="AP417" s="80"/>
      <c r="AQ417" s="80"/>
      <c r="AR417" s="80"/>
      <c r="AS417" s="80"/>
      <c r="AT417" s="80"/>
      <c r="AU417" s="80"/>
      <c r="AV417" s="80"/>
      <c r="AW417" s="80"/>
      <c r="AX417" s="80"/>
      <c r="AY417" s="80"/>
      <c r="AZ417" s="80"/>
      <c r="BA417" s="80"/>
      <c r="BB417" s="80"/>
      <c r="BC417" s="80"/>
      <c r="BD417" s="80"/>
      <c r="BE417" s="80"/>
      <c r="BF417" s="80"/>
      <c r="BG417" s="80"/>
      <c r="BH417" s="80"/>
      <c r="BI417" s="80"/>
      <c r="BJ417" s="80"/>
      <c r="BK417" s="80"/>
      <c r="BL417" s="80"/>
      <c r="BM417" s="80"/>
      <c r="BN417" s="80"/>
      <c r="BO417" s="80"/>
      <c r="BP417" s="80"/>
      <c r="BQ417" s="80"/>
      <c r="BR417" s="80"/>
      <c r="BS417" s="80"/>
      <c r="BT417" s="80"/>
      <c r="BU417" s="80"/>
      <c r="BV417" s="80"/>
      <c r="BW417" s="80"/>
      <c r="BX417" s="80"/>
      <c r="BY417" s="80"/>
      <c r="BZ417" s="80"/>
      <c r="CA417" s="80"/>
      <c r="CB417" s="80"/>
      <c r="CC417" s="80"/>
      <c r="CD417" s="80"/>
      <c r="CE417" s="80"/>
      <c r="CF417" s="80"/>
      <c r="CG417" s="80"/>
      <c r="CH417" s="80"/>
      <c r="CI417" s="80"/>
      <c r="CJ417" s="80"/>
      <c r="CK417" s="80"/>
      <c r="CL417" s="80"/>
      <c r="CM417" s="80"/>
      <c r="CN417" s="80"/>
      <c r="CO417" s="80"/>
      <c r="CP417" s="80"/>
      <c r="CQ417" s="80"/>
      <c r="CR417" s="80"/>
      <c r="CS417" s="80"/>
      <c r="CT417" s="80"/>
      <c r="CU417" s="80"/>
      <c r="CV417" s="80"/>
      <c r="CW417" s="80"/>
      <c r="CX417" s="80"/>
      <c r="CY417" s="80"/>
      <c r="CZ417" s="80"/>
      <c r="DA417" s="80"/>
      <c r="DB417" s="80"/>
      <c r="DC417" s="80"/>
      <c r="DD417" s="80"/>
      <c r="DE417" s="80"/>
      <c r="DF417" s="80"/>
      <c r="DG417" s="80"/>
      <c r="DH417" s="80"/>
      <c r="DI417" s="80"/>
      <c r="DJ417" s="80"/>
      <c r="DK417" s="80"/>
      <c r="DL417" s="80"/>
      <c r="DM417" s="80"/>
      <c r="DN417" s="80"/>
      <c r="DO417" s="80"/>
      <c r="DP417" s="80"/>
      <c r="DQ417" s="80"/>
      <c r="DR417" s="80"/>
      <c r="DS417" s="80"/>
      <c r="DT417" s="80"/>
      <c r="DU417" s="80"/>
      <c r="DV417" s="80"/>
      <c r="DW417" s="80"/>
      <c r="DX417" s="80"/>
      <c r="DY417" s="80"/>
      <c r="DZ417" s="80"/>
      <c r="EA417" s="80"/>
      <c r="EB417" s="80"/>
      <c r="EC417" s="80"/>
      <c r="ED417" s="80"/>
      <c r="EE417" s="80"/>
      <c r="EF417" s="80"/>
      <c r="EG417" s="80"/>
      <c r="EH417" s="80"/>
      <c r="EI417" s="80"/>
      <c r="EJ417" s="80"/>
      <c r="EK417" s="80"/>
      <c r="EL417" s="80"/>
      <c r="EM417" s="80"/>
      <c r="EN417" s="80"/>
      <c r="EO417" s="80"/>
      <c r="EP417" s="80"/>
      <c r="EQ417" s="80"/>
      <c r="ER417" s="80"/>
      <c r="ES417" s="80"/>
      <c r="ET417" s="80"/>
      <c r="EU417" s="80"/>
      <c r="EV417" s="80"/>
      <c r="EW417" s="80"/>
      <c r="EX417" s="80"/>
      <c r="EY417" s="80"/>
      <c r="EZ417" s="80"/>
      <c r="FA417" s="80"/>
      <c r="FB417" s="80"/>
      <c r="FC417" s="80"/>
      <c r="FD417" s="80"/>
      <c r="FE417" s="80"/>
      <c r="FF417" s="80"/>
      <c r="FG417" s="80"/>
      <c r="FH417" s="80"/>
      <c r="FI417" s="80"/>
      <c r="FJ417" s="80"/>
      <c r="FK417" s="80"/>
      <c r="FL417" s="80"/>
      <c r="FM417" s="80"/>
      <c r="FN417" s="80"/>
      <c r="FO417" s="80"/>
      <c r="FP417" s="80"/>
      <c r="FQ417" s="80"/>
      <c r="FR417" s="80"/>
      <c r="FS417" s="80"/>
      <c r="FT417" s="80"/>
      <c r="FU417" s="80"/>
      <c r="FV417" s="80"/>
      <c r="FW417" s="80"/>
      <c r="FX417" s="80"/>
      <c r="FY417" s="80"/>
      <c r="FZ417" s="80"/>
      <c r="GA417" s="80"/>
      <c r="GB417" s="80"/>
      <c r="GC417" s="80"/>
      <c r="GD417" s="80"/>
      <c r="GE417" s="80"/>
      <c r="GF417" s="80"/>
      <c r="GG417" s="80"/>
      <c r="GH417" s="80"/>
      <c r="GI417" s="80"/>
      <c r="GJ417" s="80"/>
      <c r="GK417" s="80"/>
      <c r="GL417" s="80"/>
      <c r="GM417" s="80"/>
      <c r="GN417" s="80"/>
      <c r="GO417" s="80"/>
      <c r="GP417" s="80"/>
      <c r="GQ417" s="80"/>
      <c r="GR417" s="80"/>
      <c r="GS417" s="80"/>
      <c r="GT417" s="80"/>
      <c r="GU417" s="80"/>
      <c r="GV417" s="80"/>
      <c r="GW417" s="80"/>
      <c r="GX417" s="80"/>
      <c r="GY417" s="80"/>
      <c r="GZ417" s="80"/>
      <c r="HA417" s="80"/>
      <c r="HB417" s="80"/>
      <c r="HC417" s="80"/>
      <c r="HD417" s="80"/>
      <c r="HE417" s="80"/>
      <c r="HF417" s="80"/>
      <c r="HG417" s="80"/>
      <c r="HH417" s="80"/>
      <c r="HI417" s="80"/>
      <c r="HJ417" s="80"/>
      <c r="HK417" s="80"/>
      <c r="HL417" s="80"/>
      <c r="HM417" s="80"/>
      <c r="HN417" s="80"/>
      <c r="HO417" s="80"/>
      <c r="HP417" s="80"/>
      <c r="HQ417" s="80"/>
      <c r="HR417" s="80"/>
      <c r="HS417" s="80"/>
      <c r="HT417" s="80"/>
      <c r="HU417" s="80"/>
      <c r="HV417" s="80"/>
      <c r="HW417" s="80"/>
      <c r="HX417" s="80"/>
      <c r="HY417" s="80"/>
      <c r="HZ417" s="80"/>
      <c r="IA417" s="80"/>
      <c r="IB417" s="80"/>
      <c r="IC417" s="80"/>
    </row>
    <row r="418" s="60" customFormat="true" ht="14.35" hidden="false" customHeight="false" outlineLevel="0" collapsed="false">
      <c r="A418" s="36" t="s">
        <v>69</v>
      </c>
      <c r="B418" s="54" t="s">
        <v>703</v>
      </c>
      <c r="C418" s="21" t="n">
        <f aca="false">D418+K418+M418+O418+Q418+S418+T418+U418+V418</f>
        <v>3451391</v>
      </c>
      <c r="D418" s="21" t="n">
        <f aca="false">SUM(E418:I418)</f>
        <v>0</v>
      </c>
      <c r="E418" s="21" t="n">
        <v>0</v>
      </c>
      <c r="F418" s="49" t="n">
        <v>0</v>
      </c>
      <c r="G418" s="49" t="n">
        <v>0</v>
      </c>
      <c r="H418" s="49" t="n">
        <v>0</v>
      </c>
      <c r="I418" s="49" t="n">
        <v>0</v>
      </c>
      <c r="J418" s="118" t="n">
        <v>0</v>
      </c>
      <c r="K418" s="118" t="n">
        <v>0</v>
      </c>
      <c r="L418" s="49" t="n">
        <v>1194</v>
      </c>
      <c r="M418" s="49" t="n">
        <v>3451391</v>
      </c>
      <c r="N418" s="118" t="n">
        <v>0</v>
      </c>
      <c r="O418" s="118" t="n">
        <v>0</v>
      </c>
      <c r="P418" s="49" t="n">
        <v>0</v>
      </c>
      <c r="Q418" s="49" t="n">
        <v>0</v>
      </c>
      <c r="R418" s="49" t="n">
        <v>0</v>
      </c>
      <c r="S418" s="49" t="n">
        <v>0</v>
      </c>
      <c r="T418" s="49" t="n">
        <v>0</v>
      </c>
      <c r="U418" s="49" t="n">
        <v>0</v>
      </c>
      <c r="V418" s="49" t="n">
        <v>0</v>
      </c>
      <c r="W418" s="116"/>
      <c r="X418" s="116"/>
      <c r="Y418" s="80"/>
      <c r="Z418" s="80"/>
      <c r="AA418" s="80"/>
      <c r="AB418" s="80"/>
      <c r="AC418" s="80"/>
      <c r="AD418" s="80"/>
      <c r="AE418" s="80"/>
      <c r="AF418" s="80"/>
      <c r="AG418" s="80"/>
      <c r="AH418" s="80"/>
      <c r="AI418" s="80"/>
      <c r="AJ418" s="80"/>
      <c r="AK418" s="80"/>
      <c r="AL418" s="80"/>
      <c r="AM418" s="80"/>
      <c r="AN418" s="80"/>
      <c r="AO418" s="80"/>
      <c r="AP418" s="80"/>
      <c r="AQ418" s="80"/>
      <c r="AR418" s="80"/>
      <c r="AS418" s="80"/>
      <c r="AT418" s="80"/>
      <c r="AU418" s="80"/>
      <c r="AV418" s="80"/>
      <c r="AW418" s="80"/>
      <c r="AX418" s="80"/>
      <c r="AY418" s="80"/>
      <c r="AZ418" s="80"/>
      <c r="BA418" s="80"/>
      <c r="BB418" s="80"/>
      <c r="BC418" s="80"/>
      <c r="BD418" s="80"/>
      <c r="BE418" s="80"/>
      <c r="BF418" s="80"/>
      <c r="BG418" s="80"/>
      <c r="BH418" s="80"/>
      <c r="BI418" s="80"/>
      <c r="BJ418" s="80"/>
      <c r="BK418" s="80"/>
      <c r="BL418" s="80"/>
      <c r="BM418" s="80"/>
      <c r="BN418" s="80"/>
      <c r="BO418" s="80"/>
      <c r="BP418" s="80"/>
      <c r="BQ418" s="80"/>
      <c r="BR418" s="80"/>
      <c r="BS418" s="80"/>
      <c r="BT418" s="80"/>
      <c r="BU418" s="80"/>
      <c r="BV418" s="80"/>
      <c r="BW418" s="80"/>
      <c r="BX418" s="80"/>
      <c r="BY418" s="80"/>
      <c r="BZ418" s="80"/>
      <c r="CA418" s="80"/>
      <c r="CB418" s="80"/>
      <c r="CC418" s="80"/>
      <c r="CD418" s="80"/>
      <c r="CE418" s="80"/>
      <c r="CF418" s="80"/>
      <c r="CG418" s="80"/>
      <c r="CH418" s="80"/>
      <c r="CI418" s="80"/>
      <c r="CJ418" s="80"/>
      <c r="CK418" s="80"/>
      <c r="CL418" s="80"/>
      <c r="CM418" s="80"/>
      <c r="CN418" s="80"/>
      <c r="CO418" s="80"/>
      <c r="CP418" s="80"/>
      <c r="CQ418" s="80"/>
      <c r="CR418" s="80"/>
      <c r="CS418" s="80"/>
      <c r="CT418" s="80"/>
      <c r="CU418" s="80"/>
      <c r="CV418" s="80"/>
      <c r="CW418" s="80"/>
      <c r="CX418" s="80"/>
      <c r="CY418" s="80"/>
      <c r="CZ418" s="80"/>
      <c r="DA418" s="80"/>
      <c r="DB418" s="80"/>
      <c r="DC418" s="80"/>
      <c r="DD418" s="80"/>
      <c r="DE418" s="80"/>
      <c r="DF418" s="80"/>
      <c r="DG418" s="80"/>
      <c r="DH418" s="80"/>
      <c r="DI418" s="80"/>
      <c r="DJ418" s="80"/>
      <c r="DK418" s="80"/>
      <c r="DL418" s="80"/>
      <c r="DM418" s="80"/>
      <c r="DN418" s="80"/>
      <c r="DO418" s="80"/>
      <c r="DP418" s="80"/>
      <c r="DQ418" s="80"/>
      <c r="DR418" s="80"/>
      <c r="DS418" s="80"/>
      <c r="DT418" s="80"/>
      <c r="DU418" s="80"/>
      <c r="DV418" s="80"/>
      <c r="DW418" s="80"/>
      <c r="DX418" s="80"/>
      <c r="DY418" s="80"/>
      <c r="DZ418" s="80"/>
      <c r="EA418" s="80"/>
      <c r="EB418" s="80"/>
      <c r="EC418" s="80"/>
      <c r="ED418" s="80"/>
      <c r="EE418" s="80"/>
      <c r="EF418" s="80"/>
      <c r="EG418" s="80"/>
      <c r="EH418" s="80"/>
      <c r="EI418" s="80"/>
      <c r="EJ418" s="80"/>
      <c r="EK418" s="80"/>
      <c r="EL418" s="80"/>
      <c r="EM418" s="80"/>
      <c r="EN418" s="80"/>
      <c r="EO418" s="80"/>
      <c r="EP418" s="80"/>
      <c r="EQ418" s="80"/>
      <c r="ER418" s="80"/>
      <c r="ES418" s="80"/>
      <c r="ET418" s="80"/>
      <c r="EU418" s="80"/>
      <c r="EV418" s="80"/>
      <c r="EW418" s="80"/>
      <c r="EX418" s="80"/>
      <c r="EY418" s="80"/>
      <c r="EZ418" s="80"/>
      <c r="FA418" s="80"/>
      <c r="FB418" s="80"/>
      <c r="FC418" s="80"/>
      <c r="FD418" s="80"/>
      <c r="FE418" s="80"/>
      <c r="FF418" s="80"/>
      <c r="FG418" s="80"/>
      <c r="FH418" s="80"/>
      <c r="FI418" s="80"/>
      <c r="FJ418" s="80"/>
      <c r="FK418" s="80"/>
      <c r="FL418" s="80"/>
      <c r="FM418" s="80"/>
      <c r="FN418" s="80"/>
      <c r="FO418" s="80"/>
      <c r="FP418" s="80"/>
      <c r="FQ418" s="80"/>
      <c r="FR418" s="80"/>
      <c r="FS418" s="80"/>
      <c r="FT418" s="80"/>
      <c r="FU418" s="80"/>
      <c r="FV418" s="80"/>
      <c r="FW418" s="80"/>
      <c r="FX418" s="80"/>
      <c r="FY418" s="80"/>
      <c r="FZ418" s="80"/>
      <c r="GA418" s="80"/>
      <c r="GB418" s="80"/>
      <c r="GC418" s="80"/>
      <c r="GD418" s="80"/>
      <c r="GE418" s="80"/>
      <c r="GF418" s="80"/>
      <c r="GG418" s="80"/>
      <c r="GH418" s="80"/>
      <c r="GI418" s="80"/>
      <c r="GJ418" s="80"/>
      <c r="GK418" s="80"/>
      <c r="GL418" s="80"/>
      <c r="GM418" s="80"/>
      <c r="GN418" s="80"/>
      <c r="GO418" s="80"/>
      <c r="GP418" s="80"/>
      <c r="GQ418" s="80"/>
      <c r="GR418" s="80"/>
      <c r="GS418" s="80"/>
      <c r="GT418" s="80"/>
      <c r="GU418" s="80"/>
      <c r="GV418" s="80"/>
      <c r="GW418" s="80"/>
      <c r="GX418" s="80"/>
      <c r="GY418" s="80"/>
      <c r="GZ418" s="80"/>
      <c r="HA418" s="80"/>
      <c r="HB418" s="80"/>
      <c r="HC418" s="80"/>
      <c r="HD418" s="80"/>
      <c r="HE418" s="80"/>
      <c r="HF418" s="80"/>
      <c r="HG418" s="80"/>
      <c r="HH418" s="80"/>
      <c r="HI418" s="80"/>
      <c r="HJ418" s="80"/>
      <c r="HK418" s="80"/>
      <c r="HL418" s="80"/>
      <c r="HM418" s="80"/>
      <c r="HN418" s="80"/>
      <c r="HO418" s="80"/>
      <c r="HP418" s="80"/>
      <c r="HQ418" s="80"/>
      <c r="HR418" s="80"/>
      <c r="HS418" s="80"/>
      <c r="HT418" s="80"/>
      <c r="HU418" s="80"/>
      <c r="HV418" s="80"/>
      <c r="HW418" s="80"/>
      <c r="HX418" s="80"/>
      <c r="HY418" s="80"/>
      <c r="HZ418" s="80"/>
      <c r="IA418" s="80"/>
      <c r="IB418" s="80"/>
      <c r="IC418" s="80"/>
    </row>
    <row r="419" s="60" customFormat="true" ht="14.35" hidden="false" customHeight="false" outlineLevel="0" collapsed="false">
      <c r="A419" s="36" t="s">
        <v>71</v>
      </c>
      <c r="B419" s="54" t="s">
        <v>704</v>
      </c>
      <c r="C419" s="21" t="n">
        <f aca="false">D419+K419+M419+O419+Q419+S419+T419+U419+V419</f>
        <v>8030112.69</v>
      </c>
      <c r="D419" s="21" t="n">
        <f aca="false">SUM(E419:I419)</f>
        <v>2992410</v>
      </c>
      <c r="E419" s="21" t="n">
        <v>2464997</v>
      </c>
      <c r="F419" s="49" t="n">
        <v>262698</v>
      </c>
      <c r="G419" s="49" t="n">
        <v>0</v>
      </c>
      <c r="H419" s="49" t="n">
        <v>264715</v>
      </c>
      <c r="I419" s="49" t="n">
        <v>0</v>
      </c>
      <c r="J419" s="118" t="n">
        <v>0</v>
      </c>
      <c r="K419" s="118" t="n">
        <v>0</v>
      </c>
      <c r="L419" s="49" t="n">
        <v>1260</v>
      </c>
      <c r="M419" s="49" t="n">
        <v>4653119</v>
      </c>
      <c r="N419" s="118" t="n">
        <v>0</v>
      </c>
      <c r="O419" s="118" t="n">
        <v>0</v>
      </c>
      <c r="P419" s="49" t="n">
        <v>0</v>
      </c>
      <c r="Q419" s="49" t="n">
        <v>0</v>
      </c>
      <c r="R419" s="49" t="n">
        <v>0</v>
      </c>
      <c r="S419" s="49" t="n">
        <v>0</v>
      </c>
      <c r="T419" s="49" t="n">
        <v>0</v>
      </c>
      <c r="U419" s="49" t="n">
        <v>0</v>
      </c>
      <c r="V419" s="49" t="n">
        <v>384583.69</v>
      </c>
      <c r="W419" s="116"/>
      <c r="X419" s="116"/>
      <c r="Y419" s="80"/>
      <c r="Z419" s="80"/>
      <c r="AA419" s="80"/>
      <c r="AB419" s="80"/>
      <c r="AC419" s="80"/>
      <c r="AD419" s="80"/>
      <c r="AE419" s="80"/>
      <c r="AF419" s="80"/>
      <c r="AG419" s="80"/>
      <c r="AH419" s="80"/>
      <c r="AI419" s="80"/>
      <c r="AJ419" s="80"/>
      <c r="AK419" s="80"/>
      <c r="AL419" s="80"/>
      <c r="AM419" s="80"/>
      <c r="AN419" s="80"/>
      <c r="AO419" s="80"/>
      <c r="AP419" s="80"/>
      <c r="AQ419" s="80"/>
      <c r="AR419" s="80"/>
      <c r="AS419" s="80"/>
      <c r="AT419" s="80"/>
      <c r="AU419" s="80"/>
      <c r="AV419" s="80"/>
      <c r="AW419" s="80"/>
      <c r="AX419" s="80"/>
      <c r="AY419" s="80"/>
      <c r="AZ419" s="80"/>
      <c r="BA419" s="80"/>
      <c r="BB419" s="80"/>
      <c r="BC419" s="80"/>
      <c r="BD419" s="80"/>
      <c r="BE419" s="80"/>
      <c r="BF419" s="80"/>
      <c r="BG419" s="80"/>
      <c r="BH419" s="80"/>
      <c r="BI419" s="80"/>
      <c r="BJ419" s="80"/>
      <c r="BK419" s="80"/>
      <c r="BL419" s="80"/>
      <c r="BM419" s="80"/>
      <c r="BN419" s="80"/>
      <c r="BO419" s="80"/>
      <c r="BP419" s="80"/>
      <c r="BQ419" s="80"/>
      <c r="BR419" s="80"/>
      <c r="BS419" s="80"/>
      <c r="BT419" s="80"/>
      <c r="BU419" s="80"/>
      <c r="BV419" s="80"/>
      <c r="BW419" s="80"/>
      <c r="BX419" s="80"/>
      <c r="BY419" s="80"/>
      <c r="BZ419" s="80"/>
      <c r="CA419" s="80"/>
      <c r="CB419" s="80"/>
      <c r="CC419" s="80"/>
      <c r="CD419" s="80"/>
      <c r="CE419" s="80"/>
      <c r="CF419" s="80"/>
      <c r="CG419" s="80"/>
      <c r="CH419" s="80"/>
      <c r="CI419" s="80"/>
      <c r="CJ419" s="80"/>
      <c r="CK419" s="80"/>
      <c r="CL419" s="80"/>
      <c r="CM419" s="80"/>
      <c r="CN419" s="80"/>
      <c r="CO419" s="80"/>
      <c r="CP419" s="80"/>
      <c r="CQ419" s="80"/>
      <c r="CR419" s="80"/>
      <c r="CS419" s="80"/>
      <c r="CT419" s="80"/>
      <c r="CU419" s="80"/>
      <c r="CV419" s="80"/>
      <c r="CW419" s="80"/>
      <c r="CX419" s="80"/>
      <c r="CY419" s="80"/>
      <c r="CZ419" s="80"/>
      <c r="DA419" s="80"/>
      <c r="DB419" s="80"/>
      <c r="DC419" s="80"/>
      <c r="DD419" s="80"/>
      <c r="DE419" s="80"/>
      <c r="DF419" s="80"/>
      <c r="DG419" s="80"/>
      <c r="DH419" s="80"/>
      <c r="DI419" s="80"/>
      <c r="DJ419" s="80"/>
      <c r="DK419" s="80"/>
      <c r="DL419" s="80"/>
      <c r="DM419" s="80"/>
      <c r="DN419" s="80"/>
      <c r="DO419" s="80"/>
      <c r="DP419" s="80"/>
      <c r="DQ419" s="80"/>
      <c r="DR419" s="80"/>
      <c r="DS419" s="80"/>
      <c r="DT419" s="80"/>
      <c r="DU419" s="80"/>
      <c r="DV419" s="80"/>
      <c r="DW419" s="80"/>
      <c r="DX419" s="80"/>
      <c r="DY419" s="80"/>
      <c r="DZ419" s="80"/>
      <c r="EA419" s="80"/>
      <c r="EB419" s="80"/>
      <c r="EC419" s="80"/>
      <c r="ED419" s="80"/>
      <c r="EE419" s="80"/>
      <c r="EF419" s="80"/>
      <c r="EG419" s="80"/>
      <c r="EH419" s="80"/>
      <c r="EI419" s="80"/>
      <c r="EJ419" s="80"/>
      <c r="EK419" s="80"/>
      <c r="EL419" s="80"/>
      <c r="EM419" s="80"/>
      <c r="EN419" s="80"/>
      <c r="EO419" s="80"/>
      <c r="EP419" s="80"/>
      <c r="EQ419" s="80"/>
      <c r="ER419" s="80"/>
      <c r="ES419" s="80"/>
      <c r="ET419" s="80"/>
      <c r="EU419" s="80"/>
      <c r="EV419" s="80"/>
      <c r="EW419" s="80"/>
      <c r="EX419" s="80"/>
      <c r="EY419" s="80"/>
      <c r="EZ419" s="80"/>
      <c r="FA419" s="80"/>
      <c r="FB419" s="80"/>
      <c r="FC419" s="80"/>
      <c r="FD419" s="80"/>
      <c r="FE419" s="80"/>
      <c r="FF419" s="80"/>
      <c r="FG419" s="80"/>
      <c r="FH419" s="80"/>
      <c r="FI419" s="80"/>
      <c r="FJ419" s="80"/>
      <c r="FK419" s="80"/>
      <c r="FL419" s="80"/>
      <c r="FM419" s="80"/>
      <c r="FN419" s="80"/>
      <c r="FO419" s="80"/>
      <c r="FP419" s="80"/>
      <c r="FQ419" s="80"/>
      <c r="FR419" s="80"/>
      <c r="FS419" s="80"/>
      <c r="FT419" s="80"/>
      <c r="FU419" s="80"/>
      <c r="FV419" s="80"/>
      <c r="FW419" s="80"/>
      <c r="FX419" s="80"/>
      <c r="FY419" s="80"/>
      <c r="FZ419" s="80"/>
      <c r="GA419" s="80"/>
      <c r="GB419" s="80"/>
      <c r="GC419" s="80"/>
      <c r="GD419" s="80"/>
      <c r="GE419" s="80"/>
      <c r="GF419" s="80"/>
      <c r="GG419" s="80"/>
      <c r="GH419" s="80"/>
      <c r="GI419" s="80"/>
      <c r="GJ419" s="80"/>
      <c r="GK419" s="80"/>
      <c r="GL419" s="80"/>
      <c r="GM419" s="80"/>
      <c r="GN419" s="80"/>
      <c r="GO419" s="80"/>
      <c r="GP419" s="80"/>
      <c r="GQ419" s="80"/>
      <c r="GR419" s="80"/>
      <c r="GS419" s="80"/>
      <c r="GT419" s="80"/>
      <c r="GU419" s="80"/>
      <c r="GV419" s="80"/>
      <c r="GW419" s="80"/>
      <c r="GX419" s="80"/>
      <c r="GY419" s="80"/>
      <c r="GZ419" s="80"/>
      <c r="HA419" s="80"/>
      <c r="HB419" s="80"/>
      <c r="HC419" s="80"/>
      <c r="HD419" s="80"/>
      <c r="HE419" s="80"/>
      <c r="HF419" s="80"/>
      <c r="HG419" s="80"/>
      <c r="HH419" s="80"/>
      <c r="HI419" s="80"/>
      <c r="HJ419" s="80"/>
      <c r="HK419" s="80"/>
      <c r="HL419" s="80"/>
      <c r="HM419" s="80"/>
      <c r="HN419" s="80"/>
      <c r="HO419" s="80"/>
      <c r="HP419" s="80"/>
      <c r="HQ419" s="80"/>
      <c r="HR419" s="80"/>
      <c r="HS419" s="80"/>
      <c r="HT419" s="80"/>
      <c r="HU419" s="80"/>
      <c r="HV419" s="80"/>
      <c r="HW419" s="80"/>
      <c r="HX419" s="80"/>
      <c r="HY419" s="80"/>
      <c r="HZ419" s="80"/>
      <c r="IA419" s="80"/>
      <c r="IB419" s="80"/>
      <c r="IC419" s="80"/>
    </row>
    <row r="420" s="60" customFormat="true" ht="14.35" hidden="false" customHeight="false" outlineLevel="0" collapsed="false">
      <c r="A420" s="36" t="s">
        <v>73</v>
      </c>
      <c r="B420" s="54" t="s">
        <v>52</v>
      </c>
      <c r="C420" s="21" t="n">
        <f aca="false">D420+K420+M420+O420+Q420+S420+T420+U420+V420</f>
        <v>6337340.56</v>
      </c>
      <c r="D420" s="21" t="n">
        <f aca="false">SUM(E420:I420)</f>
        <v>0</v>
      </c>
      <c r="E420" s="21" t="n">
        <v>0</v>
      </c>
      <c r="F420" s="49" t="n">
        <v>0</v>
      </c>
      <c r="G420" s="49" t="n">
        <v>0</v>
      </c>
      <c r="H420" s="49" t="n">
        <v>0</v>
      </c>
      <c r="I420" s="49" t="n">
        <v>0</v>
      </c>
      <c r="J420" s="118" t="n">
        <v>0</v>
      </c>
      <c r="K420" s="118" t="n">
        <v>0</v>
      </c>
      <c r="L420" s="49" t="n">
        <v>1780</v>
      </c>
      <c r="M420" s="49" t="n">
        <v>6214430</v>
      </c>
      <c r="N420" s="118" t="n">
        <v>0</v>
      </c>
      <c r="O420" s="118" t="n">
        <v>0</v>
      </c>
      <c r="P420" s="49" t="n">
        <v>0</v>
      </c>
      <c r="Q420" s="49" t="n">
        <v>0</v>
      </c>
      <c r="R420" s="49" t="n">
        <v>0</v>
      </c>
      <c r="S420" s="49" t="n">
        <v>0</v>
      </c>
      <c r="T420" s="49" t="n">
        <v>0</v>
      </c>
      <c r="U420" s="49" t="n">
        <v>0</v>
      </c>
      <c r="V420" s="49" t="n">
        <v>122910.56</v>
      </c>
      <c r="W420" s="116"/>
      <c r="X420" s="116"/>
      <c r="Y420" s="80"/>
      <c r="Z420" s="80"/>
      <c r="AA420" s="80"/>
      <c r="AB420" s="80"/>
      <c r="AC420" s="80"/>
      <c r="AD420" s="80"/>
      <c r="AE420" s="80"/>
      <c r="AF420" s="80"/>
      <c r="AG420" s="80"/>
      <c r="AH420" s="80"/>
      <c r="AI420" s="80"/>
      <c r="AJ420" s="80"/>
      <c r="AK420" s="80"/>
      <c r="AL420" s="80"/>
      <c r="AM420" s="80"/>
      <c r="AN420" s="80"/>
      <c r="AO420" s="80"/>
      <c r="AP420" s="80"/>
      <c r="AQ420" s="80"/>
      <c r="AR420" s="80"/>
      <c r="AS420" s="80"/>
      <c r="AT420" s="80"/>
      <c r="AU420" s="80"/>
      <c r="AV420" s="80"/>
      <c r="AW420" s="80"/>
      <c r="AX420" s="80"/>
      <c r="AY420" s="80"/>
      <c r="AZ420" s="80"/>
      <c r="BA420" s="80"/>
      <c r="BB420" s="80"/>
      <c r="BC420" s="80"/>
      <c r="BD420" s="80"/>
      <c r="BE420" s="80"/>
      <c r="BF420" s="80"/>
      <c r="BG420" s="80"/>
      <c r="BH420" s="80"/>
      <c r="BI420" s="80"/>
      <c r="BJ420" s="80"/>
      <c r="BK420" s="80"/>
      <c r="BL420" s="80"/>
      <c r="BM420" s="80"/>
      <c r="BN420" s="80"/>
      <c r="BO420" s="80"/>
      <c r="BP420" s="80"/>
      <c r="BQ420" s="80"/>
      <c r="BR420" s="80"/>
      <c r="BS420" s="80"/>
      <c r="BT420" s="80"/>
      <c r="BU420" s="80"/>
      <c r="BV420" s="80"/>
      <c r="BW420" s="80"/>
      <c r="BX420" s="80"/>
      <c r="BY420" s="80"/>
      <c r="BZ420" s="80"/>
      <c r="CA420" s="80"/>
      <c r="CB420" s="80"/>
      <c r="CC420" s="80"/>
      <c r="CD420" s="80"/>
      <c r="CE420" s="80"/>
      <c r="CF420" s="80"/>
      <c r="CG420" s="80"/>
      <c r="CH420" s="80"/>
      <c r="CI420" s="80"/>
      <c r="CJ420" s="80"/>
      <c r="CK420" s="80"/>
      <c r="CL420" s="80"/>
      <c r="CM420" s="80"/>
      <c r="CN420" s="80"/>
      <c r="CO420" s="80"/>
      <c r="CP420" s="80"/>
      <c r="CQ420" s="80"/>
      <c r="CR420" s="80"/>
      <c r="CS420" s="80"/>
      <c r="CT420" s="80"/>
      <c r="CU420" s="80"/>
      <c r="CV420" s="80"/>
      <c r="CW420" s="80"/>
      <c r="CX420" s="80"/>
      <c r="CY420" s="80"/>
      <c r="CZ420" s="80"/>
      <c r="DA420" s="80"/>
      <c r="DB420" s="80"/>
      <c r="DC420" s="80"/>
      <c r="DD420" s="80"/>
      <c r="DE420" s="80"/>
      <c r="DF420" s="80"/>
      <c r="DG420" s="80"/>
      <c r="DH420" s="80"/>
      <c r="DI420" s="80"/>
      <c r="DJ420" s="80"/>
      <c r="DK420" s="80"/>
      <c r="DL420" s="80"/>
      <c r="DM420" s="80"/>
      <c r="DN420" s="80"/>
      <c r="DO420" s="80"/>
      <c r="DP420" s="80"/>
      <c r="DQ420" s="80"/>
      <c r="DR420" s="80"/>
      <c r="DS420" s="80"/>
      <c r="DT420" s="80"/>
      <c r="DU420" s="80"/>
      <c r="DV420" s="80"/>
      <c r="DW420" s="80"/>
      <c r="DX420" s="80"/>
      <c r="DY420" s="80"/>
      <c r="DZ420" s="80"/>
      <c r="EA420" s="80"/>
      <c r="EB420" s="80"/>
      <c r="EC420" s="80"/>
      <c r="ED420" s="80"/>
      <c r="EE420" s="80"/>
      <c r="EF420" s="80"/>
      <c r="EG420" s="80"/>
      <c r="EH420" s="80"/>
      <c r="EI420" s="80"/>
      <c r="EJ420" s="80"/>
      <c r="EK420" s="80"/>
      <c r="EL420" s="80"/>
      <c r="EM420" s="80"/>
      <c r="EN420" s="80"/>
      <c r="EO420" s="80"/>
      <c r="EP420" s="80"/>
      <c r="EQ420" s="80"/>
      <c r="ER420" s="80"/>
      <c r="ES420" s="80"/>
      <c r="ET420" s="80"/>
      <c r="EU420" s="80"/>
      <c r="EV420" s="80"/>
      <c r="EW420" s="80"/>
      <c r="EX420" s="80"/>
      <c r="EY420" s="80"/>
      <c r="EZ420" s="80"/>
      <c r="FA420" s="80"/>
      <c r="FB420" s="80"/>
      <c r="FC420" s="80"/>
      <c r="FD420" s="80"/>
      <c r="FE420" s="80"/>
      <c r="FF420" s="80"/>
      <c r="FG420" s="80"/>
      <c r="FH420" s="80"/>
      <c r="FI420" s="80"/>
      <c r="FJ420" s="80"/>
      <c r="FK420" s="80"/>
      <c r="FL420" s="80"/>
      <c r="FM420" s="80"/>
      <c r="FN420" s="80"/>
      <c r="FO420" s="80"/>
      <c r="FP420" s="80"/>
      <c r="FQ420" s="80"/>
      <c r="FR420" s="80"/>
      <c r="FS420" s="80"/>
      <c r="FT420" s="80"/>
      <c r="FU420" s="80"/>
      <c r="FV420" s="80"/>
      <c r="FW420" s="80"/>
      <c r="FX420" s="80"/>
      <c r="FY420" s="80"/>
      <c r="FZ420" s="80"/>
      <c r="GA420" s="80"/>
      <c r="GB420" s="80"/>
      <c r="GC420" s="80"/>
      <c r="GD420" s="80"/>
      <c r="GE420" s="80"/>
      <c r="GF420" s="80"/>
      <c r="GG420" s="80"/>
      <c r="GH420" s="80"/>
      <c r="GI420" s="80"/>
      <c r="GJ420" s="80"/>
      <c r="GK420" s="80"/>
      <c r="GL420" s="80"/>
      <c r="GM420" s="80"/>
      <c r="GN420" s="80"/>
      <c r="GO420" s="80"/>
      <c r="GP420" s="80"/>
      <c r="GQ420" s="80"/>
      <c r="GR420" s="80"/>
      <c r="GS420" s="80"/>
      <c r="GT420" s="80"/>
      <c r="GU420" s="80"/>
      <c r="GV420" s="80"/>
      <c r="GW420" s="80"/>
      <c r="GX420" s="80"/>
      <c r="GY420" s="80"/>
      <c r="GZ420" s="80"/>
      <c r="HA420" s="80"/>
      <c r="HB420" s="80"/>
      <c r="HC420" s="80"/>
      <c r="HD420" s="80"/>
      <c r="HE420" s="80"/>
      <c r="HF420" s="80"/>
      <c r="HG420" s="80"/>
      <c r="HH420" s="80"/>
      <c r="HI420" s="80"/>
      <c r="HJ420" s="80"/>
      <c r="HK420" s="80"/>
      <c r="HL420" s="80"/>
      <c r="HM420" s="80"/>
      <c r="HN420" s="80"/>
      <c r="HO420" s="80"/>
      <c r="HP420" s="80"/>
      <c r="HQ420" s="80"/>
      <c r="HR420" s="80"/>
      <c r="HS420" s="80"/>
      <c r="HT420" s="80"/>
      <c r="HU420" s="80"/>
      <c r="HV420" s="80"/>
      <c r="HW420" s="80"/>
      <c r="HX420" s="80"/>
      <c r="HY420" s="80"/>
      <c r="HZ420" s="80"/>
      <c r="IA420" s="80"/>
      <c r="IB420" s="80"/>
      <c r="IC420" s="80"/>
    </row>
    <row r="421" s="60" customFormat="true" ht="14.35" hidden="false" customHeight="false" outlineLevel="0" collapsed="false">
      <c r="A421" s="36" t="s">
        <v>75</v>
      </c>
      <c r="B421" s="54" t="s">
        <v>275</v>
      </c>
      <c r="C421" s="21" t="n">
        <f aca="false">D421+K421+M421+O421+Q421+S421+T421+U421+V421</f>
        <v>6809176.62</v>
      </c>
      <c r="D421" s="21" t="n">
        <f aca="false">E421+F421+G421+H421+I421</f>
        <v>0</v>
      </c>
      <c r="E421" s="21" t="n">
        <v>0</v>
      </c>
      <c r="F421" s="49" t="n">
        <v>0</v>
      </c>
      <c r="G421" s="49" t="n">
        <v>0</v>
      </c>
      <c r="H421" s="49" t="n">
        <v>0</v>
      </c>
      <c r="I421" s="49" t="n">
        <v>0</v>
      </c>
      <c r="J421" s="118" t="n">
        <v>0</v>
      </c>
      <c r="K421" s="118" t="n">
        <v>0</v>
      </c>
      <c r="L421" s="49" t="n">
        <v>1780</v>
      </c>
      <c r="M421" s="49" t="n">
        <v>6686581</v>
      </c>
      <c r="N421" s="118" t="n">
        <v>0</v>
      </c>
      <c r="O421" s="118" t="n">
        <v>0</v>
      </c>
      <c r="P421" s="49" t="n">
        <v>0</v>
      </c>
      <c r="Q421" s="49" t="n">
        <v>0</v>
      </c>
      <c r="R421" s="49" t="n">
        <v>0</v>
      </c>
      <c r="S421" s="49" t="n">
        <v>0</v>
      </c>
      <c r="T421" s="49" t="n">
        <v>0</v>
      </c>
      <c r="U421" s="49" t="n">
        <v>0</v>
      </c>
      <c r="V421" s="49" t="n">
        <v>122595.62</v>
      </c>
      <c r="W421" s="116"/>
      <c r="X421" s="116"/>
      <c r="Y421" s="80"/>
      <c r="Z421" s="80"/>
      <c r="AA421" s="80"/>
      <c r="AB421" s="80"/>
      <c r="AC421" s="80"/>
      <c r="AD421" s="80"/>
      <c r="AE421" s="80"/>
      <c r="AF421" s="80"/>
      <c r="AG421" s="80"/>
      <c r="AH421" s="80"/>
      <c r="AI421" s="80"/>
      <c r="AJ421" s="80"/>
      <c r="AK421" s="80"/>
      <c r="AL421" s="80"/>
      <c r="AM421" s="80"/>
      <c r="AN421" s="80"/>
      <c r="AO421" s="80"/>
      <c r="AP421" s="80"/>
      <c r="AQ421" s="80"/>
      <c r="AR421" s="80"/>
      <c r="AS421" s="80"/>
      <c r="AT421" s="80"/>
      <c r="AU421" s="80"/>
      <c r="AV421" s="80"/>
      <c r="AW421" s="80"/>
      <c r="AX421" s="80"/>
      <c r="AY421" s="80"/>
      <c r="AZ421" s="80"/>
      <c r="BA421" s="80"/>
      <c r="BB421" s="80"/>
      <c r="BC421" s="80"/>
      <c r="BD421" s="80"/>
      <c r="BE421" s="80"/>
      <c r="BF421" s="80"/>
      <c r="BG421" s="80"/>
      <c r="BH421" s="80"/>
      <c r="BI421" s="80"/>
      <c r="BJ421" s="80"/>
      <c r="BK421" s="80"/>
      <c r="BL421" s="80"/>
      <c r="BM421" s="80"/>
      <c r="BN421" s="80"/>
      <c r="BO421" s="80"/>
      <c r="BP421" s="80"/>
      <c r="BQ421" s="80"/>
      <c r="BR421" s="80"/>
      <c r="BS421" s="80"/>
      <c r="BT421" s="80"/>
      <c r="BU421" s="80"/>
      <c r="BV421" s="80"/>
      <c r="BW421" s="80"/>
      <c r="BX421" s="80"/>
      <c r="BY421" s="80"/>
      <c r="BZ421" s="80"/>
      <c r="CA421" s="80"/>
      <c r="CB421" s="80"/>
      <c r="CC421" s="80"/>
      <c r="CD421" s="80"/>
      <c r="CE421" s="80"/>
      <c r="CF421" s="80"/>
      <c r="CG421" s="80"/>
      <c r="CH421" s="80"/>
      <c r="CI421" s="80"/>
      <c r="CJ421" s="80"/>
      <c r="CK421" s="80"/>
      <c r="CL421" s="80"/>
      <c r="CM421" s="80"/>
      <c r="CN421" s="80"/>
      <c r="CO421" s="80"/>
      <c r="CP421" s="80"/>
      <c r="CQ421" s="80"/>
      <c r="CR421" s="80"/>
      <c r="CS421" s="80"/>
      <c r="CT421" s="80"/>
      <c r="CU421" s="80"/>
      <c r="CV421" s="80"/>
      <c r="CW421" s="80"/>
      <c r="CX421" s="80"/>
      <c r="CY421" s="80"/>
      <c r="CZ421" s="80"/>
      <c r="DA421" s="80"/>
      <c r="DB421" s="80"/>
      <c r="DC421" s="80"/>
      <c r="DD421" s="80"/>
      <c r="DE421" s="80"/>
      <c r="DF421" s="80"/>
      <c r="DG421" s="80"/>
      <c r="DH421" s="80"/>
      <c r="DI421" s="80"/>
      <c r="DJ421" s="80"/>
      <c r="DK421" s="80"/>
      <c r="DL421" s="80"/>
      <c r="DM421" s="80"/>
      <c r="DN421" s="80"/>
      <c r="DO421" s="80"/>
      <c r="DP421" s="80"/>
      <c r="DQ421" s="80"/>
      <c r="DR421" s="80"/>
      <c r="DS421" s="80"/>
      <c r="DT421" s="80"/>
      <c r="DU421" s="80"/>
      <c r="DV421" s="80"/>
      <c r="DW421" s="80"/>
      <c r="DX421" s="80"/>
      <c r="DY421" s="80"/>
      <c r="DZ421" s="80"/>
      <c r="EA421" s="80"/>
      <c r="EB421" s="80"/>
      <c r="EC421" s="80"/>
      <c r="ED421" s="80"/>
      <c r="EE421" s="80"/>
      <c r="EF421" s="80"/>
      <c r="EG421" s="80"/>
      <c r="EH421" s="80"/>
      <c r="EI421" s="80"/>
      <c r="EJ421" s="80"/>
      <c r="EK421" s="80"/>
      <c r="EL421" s="80"/>
      <c r="EM421" s="80"/>
      <c r="EN421" s="80"/>
      <c r="EO421" s="80"/>
      <c r="EP421" s="80"/>
      <c r="EQ421" s="80"/>
      <c r="ER421" s="80"/>
      <c r="ES421" s="80"/>
      <c r="ET421" s="80"/>
      <c r="EU421" s="80"/>
      <c r="EV421" s="80"/>
      <c r="EW421" s="80"/>
      <c r="EX421" s="80"/>
      <c r="EY421" s="80"/>
      <c r="EZ421" s="80"/>
      <c r="FA421" s="80"/>
      <c r="FB421" s="80"/>
      <c r="FC421" s="80"/>
      <c r="FD421" s="80"/>
      <c r="FE421" s="80"/>
      <c r="FF421" s="80"/>
      <c r="FG421" s="80"/>
      <c r="FH421" s="80"/>
      <c r="FI421" s="80"/>
      <c r="FJ421" s="80"/>
      <c r="FK421" s="80"/>
      <c r="FL421" s="80"/>
      <c r="FM421" s="80"/>
      <c r="FN421" s="80"/>
      <c r="FO421" s="80"/>
      <c r="FP421" s="80"/>
      <c r="FQ421" s="80"/>
      <c r="FR421" s="80"/>
      <c r="FS421" s="80"/>
      <c r="FT421" s="80"/>
      <c r="FU421" s="80"/>
      <c r="FV421" s="80"/>
      <c r="FW421" s="80"/>
      <c r="FX421" s="80"/>
      <c r="FY421" s="80"/>
      <c r="FZ421" s="80"/>
      <c r="GA421" s="80"/>
      <c r="GB421" s="80"/>
      <c r="GC421" s="80"/>
      <c r="GD421" s="80"/>
      <c r="GE421" s="80"/>
      <c r="GF421" s="80"/>
      <c r="GG421" s="80"/>
      <c r="GH421" s="80"/>
      <c r="GI421" s="80"/>
      <c r="GJ421" s="80"/>
      <c r="GK421" s="80"/>
      <c r="GL421" s="80"/>
      <c r="GM421" s="80"/>
      <c r="GN421" s="80"/>
      <c r="GO421" s="80"/>
      <c r="GP421" s="80"/>
      <c r="GQ421" s="80"/>
      <c r="GR421" s="80"/>
      <c r="GS421" s="80"/>
      <c r="GT421" s="80"/>
      <c r="GU421" s="80"/>
      <c r="GV421" s="80"/>
      <c r="GW421" s="80"/>
      <c r="GX421" s="80"/>
      <c r="GY421" s="80"/>
      <c r="GZ421" s="80"/>
      <c r="HA421" s="80"/>
      <c r="HB421" s="80"/>
      <c r="HC421" s="80"/>
      <c r="HD421" s="80"/>
      <c r="HE421" s="80"/>
      <c r="HF421" s="80"/>
      <c r="HG421" s="80"/>
      <c r="HH421" s="80"/>
      <c r="HI421" s="80"/>
      <c r="HJ421" s="80"/>
      <c r="HK421" s="80"/>
      <c r="HL421" s="80"/>
      <c r="HM421" s="80"/>
      <c r="HN421" s="80"/>
      <c r="HO421" s="80"/>
      <c r="HP421" s="80"/>
      <c r="HQ421" s="80"/>
      <c r="HR421" s="80"/>
      <c r="HS421" s="80"/>
      <c r="HT421" s="80"/>
      <c r="HU421" s="80"/>
      <c r="HV421" s="80"/>
      <c r="HW421" s="80"/>
      <c r="HX421" s="80"/>
      <c r="HY421" s="80"/>
      <c r="HZ421" s="80"/>
      <c r="IA421" s="80"/>
      <c r="IB421" s="80"/>
      <c r="IC421" s="80"/>
    </row>
    <row r="422" s="60" customFormat="true" ht="14.35" hidden="false" customHeight="false" outlineLevel="0" collapsed="false">
      <c r="A422" s="36" t="s">
        <v>78</v>
      </c>
      <c r="B422" s="54" t="s">
        <v>705</v>
      </c>
      <c r="C422" s="21" t="n">
        <f aca="false">D422+K422+M422+O422+Q422+S422+T422+U422+V422</f>
        <v>2336177.76</v>
      </c>
      <c r="D422" s="21" t="n">
        <f aca="false">SUM(E422:I422)</f>
        <v>2138256</v>
      </c>
      <c r="E422" s="21" t="n">
        <v>1647021</v>
      </c>
      <c r="F422" s="49" t="n">
        <v>249699</v>
      </c>
      <c r="G422" s="49" t="n">
        <v>0</v>
      </c>
      <c r="H422" s="49" t="n">
        <v>241536</v>
      </c>
      <c r="I422" s="49" t="n">
        <v>0</v>
      </c>
      <c r="J422" s="118" t="n">
        <v>0</v>
      </c>
      <c r="K422" s="118" t="n">
        <v>0</v>
      </c>
      <c r="L422" s="49" t="n">
        <v>0</v>
      </c>
      <c r="M422" s="49" t="n">
        <v>0</v>
      </c>
      <c r="N422" s="118" t="n">
        <v>0</v>
      </c>
      <c r="O422" s="118" t="n">
        <v>0</v>
      </c>
      <c r="P422" s="49" t="n">
        <v>0</v>
      </c>
      <c r="Q422" s="49" t="n">
        <v>0</v>
      </c>
      <c r="R422" s="49" t="n">
        <v>0</v>
      </c>
      <c r="S422" s="49" t="n">
        <v>0</v>
      </c>
      <c r="T422" s="49" t="n">
        <v>0</v>
      </c>
      <c r="U422" s="49" t="n">
        <v>0</v>
      </c>
      <c r="V422" s="49" t="n">
        <v>197921.76</v>
      </c>
      <c r="W422" s="116"/>
      <c r="X422" s="116"/>
      <c r="Y422" s="80"/>
      <c r="Z422" s="80"/>
      <c r="AA422" s="80"/>
      <c r="AB422" s="80"/>
      <c r="AC422" s="80"/>
      <c r="AD422" s="80"/>
      <c r="AE422" s="80"/>
      <c r="AF422" s="80"/>
      <c r="AG422" s="80"/>
      <c r="AH422" s="80"/>
      <c r="AI422" s="80"/>
      <c r="AJ422" s="80"/>
      <c r="AK422" s="80"/>
      <c r="AL422" s="80"/>
      <c r="AM422" s="80"/>
      <c r="AN422" s="80"/>
      <c r="AO422" s="80"/>
      <c r="AP422" s="80"/>
      <c r="AQ422" s="80"/>
      <c r="AR422" s="80"/>
      <c r="AS422" s="80"/>
      <c r="AT422" s="80"/>
      <c r="AU422" s="80"/>
      <c r="AV422" s="80"/>
      <c r="AW422" s="80"/>
      <c r="AX422" s="80"/>
      <c r="AY422" s="80"/>
      <c r="AZ422" s="80"/>
      <c r="BA422" s="80"/>
      <c r="BB422" s="80"/>
      <c r="BC422" s="80"/>
      <c r="BD422" s="80"/>
      <c r="BE422" s="80"/>
      <c r="BF422" s="80"/>
      <c r="BG422" s="80"/>
      <c r="BH422" s="80"/>
      <c r="BI422" s="80"/>
      <c r="BJ422" s="80"/>
      <c r="BK422" s="80"/>
      <c r="BL422" s="80"/>
      <c r="BM422" s="80"/>
      <c r="BN422" s="80"/>
      <c r="BO422" s="80"/>
      <c r="BP422" s="80"/>
      <c r="BQ422" s="80"/>
      <c r="BR422" s="80"/>
      <c r="BS422" s="80"/>
      <c r="BT422" s="80"/>
      <c r="BU422" s="80"/>
      <c r="BV422" s="80"/>
      <c r="BW422" s="80"/>
      <c r="BX422" s="80"/>
      <c r="BY422" s="80"/>
      <c r="BZ422" s="80"/>
      <c r="CA422" s="80"/>
      <c r="CB422" s="80"/>
      <c r="CC422" s="80"/>
      <c r="CD422" s="80"/>
      <c r="CE422" s="80"/>
      <c r="CF422" s="80"/>
      <c r="CG422" s="80"/>
      <c r="CH422" s="80"/>
      <c r="CI422" s="80"/>
      <c r="CJ422" s="80"/>
      <c r="CK422" s="80"/>
      <c r="CL422" s="80"/>
      <c r="CM422" s="80"/>
      <c r="CN422" s="80"/>
      <c r="CO422" s="80"/>
      <c r="CP422" s="80"/>
      <c r="CQ422" s="80"/>
      <c r="CR422" s="80"/>
      <c r="CS422" s="80"/>
      <c r="CT422" s="80"/>
      <c r="CU422" s="80"/>
      <c r="CV422" s="80"/>
      <c r="CW422" s="80"/>
      <c r="CX422" s="80"/>
      <c r="CY422" s="80"/>
      <c r="CZ422" s="80"/>
      <c r="DA422" s="80"/>
      <c r="DB422" s="80"/>
      <c r="DC422" s="80"/>
      <c r="DD422" s="80"/>
      <c r="DE422" s="80"/>
      <c r="DF422" s="80"/>
      <c r="DG422" s="80"/>
      <c r="DH422" s="80"/>
      <c r="DI422" s="80"/>
      <c r="DJ422" s="80"/>
      <c r="DK422" s="80"/>
      <c r="DL422" s="80"/>
      <c r="DM422" s="80"/>
      <c r="DN422" s="80"/>
      <c r="DO422" s="80"/>
      <c r="DP422" s="80"/>
      <c r="DQ422" s="80"/>
      <c r="DR422" s="80"/>
      <c r="DS422" s="80"/>
      <c r="DT422" s="80"/>
      <c r="DU422" s="80"/>
      <c r="DV422" s="80"/>
      <c r="DW422" s="80"/>
      <c r="DX422" s="80"/>
      <c r="DY422" s="80"/>
      <c r="DZ422" s="80"/>
      <c r="EA422" s="80"/>
      <c r="EB422" s="80"/>
      <c r="EC422" s="80"/>
      <c r="ED422" s="80"/>
      <c r="EE422" s="80"/>
      <c r="EF422" s="80"/>
      <c r="EG422" s="80"/>
      <c r="EH422" s="80"/>
      <c r="EI422" s="80"/>
      <c r="EJ422" s="80"/>
      <c r="EK422" s="80"/>
      <c r="EL422" s="80"/>
      <c r="EM422" s="80"/>
      <c r="EN422" s="80"/>
      <c r="EO422" s="80"/>
      <c r="EP422" s="80"/>
      <c r="EQ422" s="80"/>
      <c r="ER422" s="80"/>
      <c r="ES422" s="80"/>
      <c r="ET422" s="80"/>
      <c r="EU422" s="80"/>
      <c r="EV422" s="80"/>
      <c r="EW422" s="80"/>
      <c r="EX422" s="80"/>
      <c r="EY422" s="80"/>
      <c r="EZ422" s="80"/>
      <c r="FA422" s="80"/>
      <c r="FB422" s="80"/>
      <c r="FC422" s="80"/>
      <c r="FD422" s="80"/>
      <c r="FE422" s="80"/>
      <c r="FF422" s="80"/>
      <c r="FG422" s="80"/>
      <c r="FH422" s="80"/>
      <c r="FI422" s="80"/>
      <c r="FJ422" s="80"/>
      <c r="FK422" s="80"/>
      <c r="FL422" s="80"/>
      <c r="FM422" s="80"/>
      <c r="FN422" s="80"/>
      <c r="FO422" s="80"/>
      <c r="FP422" s="80"/>
      <c r="FQ422" s="80"/>
      <c r="FR422" s="80"/>
      <c r="FS422" s="80"/>
      <c r="FT422" s="80"/>
      <c r="FU422" s="80"/>
      <c r="FV422" s="80"/>
      <c r="FW422" s="80"/>
      <c r="FX422" s="80"/>
      <c r="FY422" s="80"/>
      <c r="FZ422" s="80"/>
      <c r="GA422" s="80"/>
      <c r="GB422" s="80"/>
      <c r="GC422" s="80"/>
      <c r="GD422" s="80"/>
      <c r="GE422" s="80"/>
      <c r="GF422" s="80"/>
      <c r="GG422" s="80"/>
      <c r="GH422" s="80"/>
      <c r="GI422" s="80"/>
      <c r="GJ422" s="80"/>
      <c r="GK422" s="80"/>
      <c r="GL422" s="80"/>
      <c r="GM422" s="80"/>
      <c r="GN422" s="80"/>
      <c r="GO422" s="80"/>
      <c r="GP422" s="80"/>
      <c r="GQ422" s="80"/>
      <c r="GR422" s="80"/>
      <c r="GS422" s="80"/>
      <c r="GT422" s="80"/>
      <c r="GU422" s="80"/>
      <c r="GV422" s="80"/>
      <c r="GW422" s="80"/>
      <c r="GX422" s="80"/>
      <c r="GY422" s="80"/>
      <c r="GZ422" s="80"/>
      <c r="HA422" s="80"/>
      <c r="HB422" s="80"/>
      <c r="HC422" s="80"/>
      <c r="HD422" s="80"/>
      <c r="HE422" s="80"/>
      <c r="HF422" s="80"/>
      <c r="HG422" s="80"/>
      <c r="HH422" s="80"/>
      <c r="HI422" s="80"/>
      <c r="HJ422" s="80"/>
      <c r="HK422" s="80"/>
      <c r="HL422" s="80"/>
      <c r="HM422" s="80"/>
      <c r="HN422" s="80"/>
      <c r="HO422" s="80"/>
      <c r="HP422" s="80"/>
      <c r="HQ422" s="80"/>
      <c r="HR422" s="80"/>
      <c r="HS422" s="80"/>
      <c r="HT422" s="80"/>
      <c r="HU422" s="80"/>
      <c r="HV422" s="80"/>
      <c r="HW422" s="80"/>
      <c r="HX422" s="80"/>
      <c r="HY422" s="80"/>
      <c r="HZ422" s="80"/>
      <c r="IA422" s="80"/>
      <c r="IB422" s="80"/>
      <c r="IC422" s="80"/>
    </row>
    <row r="423" s="60" customFormat="true" ht="14.35" hidden="false" customHeight="false" outlineLevel="0" collapsed="false">
      <c r="A423" s="36" t="s">
        <v>80</v>
      </c>
      <c r="B423" s="54" t="s">
        <v>706</v>
      </c>
      <c r="C423" s="21" t="n">
        <f aca="false">D423+K423+M423+O423+Q423+S423+T423+U423+V423</f>
        <v>3321396.05</v>
      </c>
      <c r="D423" s="21" t="n">
        <f aca="false">SUM(E423:I423)</f>
        <v>3054980</v>
      </c>
      <c r="E423" s="21" t="n">
        <v>2362979</v>
      </c>
      <c r="F423" s="49" t="n">
        <v>444536</v>
      </c>
      <c r="G423" s="49" t="n">
        <v>0</v>
      </c>
      <c r="H423" s="49" t="n">
        <v>247465</v>
      </c>
      <c r="I423" s="49" t="n">
        <v>0</v>
      </c>
      <c r="J423" s="118" t="n">
        <v>0</v>
      </c>
      <c r="K423" s="118" t="n">
        <v>0</v>
      </c>
      <c r="L423" s="49" t="n">
        <v>0</v>
      </c>
      <c r="M423" s="49" t="n">
        <v>0</v>
      </c>
      <c r="N423" s="118" t="n">
        <v>0</v>
      </c>
      <c r="O423" s="118" t="n">
        <v>0</v>
      </c>
      <c r="P423" s="49" t="n">
        <v>0</v>
      </c>
      <c r="Q423" s="49" t="n">
        <v>0</v>
      </c>
      <c r="R423" s="49" t="n">
        <v>0</v>
      </c>
      <c r="S423" s="49" t="n">
        <v>0</v>
      </c>
      <c r="T423" s="49" t="n">
        <v>0</v>
      </c>
      <c r="U423" s="49" t="n">
        <v>0</v>
      </c>
      <c r="V423" s="49" t="n">
        <v>266416.05</v>
      </c>
      <c r="W423" s="116"/>
      <c r="X423" s="116"/>
      <c r="Y423" s="80"/>
      <c r="Z423" s="80"/>
      <c r="AA423" s="80"/>
      <c r="AB423" s="80"/>
      <c r="AC423" s="80"/>
      <c r="AD423" s="80"/>
      <c r="AE423" s="80"/>
      <c r="AF423" s="80"/>
      <c r="AG423" s="80"/>
      <c r="AH423" s="80"/>
      <c r="AI423" s="80"/>
      <c r="AJ423" s="80"/>
      <c r="AK423" s="80"/>
      <c r="AL423" s="80"/>
      <c r="AM423" s="80"/>
      <c r="AN423" s="80"/>
      <c r="AO423" s="80"/>
      <c r="AP423" s="80"/>
      <c r="AQ423" s="80"/>
      <c r="AR423" s="80"/>
      <c r="AS423" s="80"/>
      <c r="AT423" s="80"/>
      <c r="AU423" s="80"/>
      <c r="AV423" s="80"/>
      <c r="AW423" s="80"/>
      <c r="AX423" s="80"/>
      <c r="AY423" s="80"/>
      <c r="AZ423" s="80"/>
      <c r="BA423" s="80"/>
      <c r="BB423" s="80"/>
      <c r="BC423" s="80"/>
      <c r="BD423" s="80"/>
      <c r="BE423" s="80"/>
      <c r="BF423" s="80"/>
      <c r="BG423" s="80"/>
      <c r="BH423" s="80"/>
      <c r="BI423" s="80"/>
      <c r="BJ423" s="80"/>
      <c r="BK423" s="80"/>
      <c r="BL423" s="80"/>
      <c r="BM423" s="80"/>
      <c r="BN423" s="80"/>
      <c r="BO423" s="80"/>
      <c r="BP423" s="80"/>
      <c r="BQ423" s="80"/>
      <c r="BR423" s="80"/>
      <c r="BS423" s="80"/>
      <c r="BT423" s="80"/>
      <c r="BU423" s="80"/>
      <c r="BV423" s="80"/>
      <c r="BW423" s="80"/>
      <c r="BX423" s="80"/>
      <c r="BY423" s="80"/>
      <c r="BZ423" s="80"/>
      <c r="CA423" s="80"/>
      <c r="CB423" s="80"/>
      <c r="CC423" s="80"/>
      <c r="CD423" s="80"/>
      <c r="CE423" s="80"/>
      <c r="CF423" s="80"/>
      <c r="CG423" s="80"/>
      <c r="CH423" s="80"/>
      <c r="CI423" s="80"/>
      <c r="CJ423" s="80"/>
      <c r="CK423" s="80"/>
      <c r="CL423" s="80"/>
      <c r="CM423" s="80"/>
      <c r="CN423" s="80"/>
      <c r="CO423" s="80"/>
      <c r="CP423" s="80"/>
      <c r="CQ423" s="80"/>
      <c r="CR423" s="80"/>
      <c r="CS423" s="80"/>
      <c r="CT423" s="80"/>
      <c r="CU423" s="80"/>
      <c r="CV423" s="80"/>
      <c r="CW423" s="80"/>
      <c r="CX423" s="80"/>
      <c r="CY423" s="80"/>
      <c r="CZ423" s="80"/>
      <c r="DA423" s="80"/>
      <c r="DB423" s="80"/>
      <c r="DC423" s="80"/>
      <c r="DD423" s="80"/>
      <c r="DE423" s="80"/>
      <c r="DF423" s="80"/>
      <c r="DG423" s="80"/>
      <c r="DH423" s="80"/>
      <c r="DI423" s="80"/>
      <c r="DJ423" s="80"/>
      <c r="DK423" s="80"/>
      <c r="DL423" s="80"/>
      <c r="DM423" s="80"/>
      <c r="DN423" s="80"/>
      <c r="DO423" s="80"/>
      <c r="DP423" s="80"/>
      <c r="DQ423" s="80"/>
      <c r="DR423" s="80"/>
      <c r="DS423" s="80"/>
      <c r="DT423" s="80"/>
      <c r="DU423" s="80"/>
      <c r="DV423" s="80"/>
      <c r="DW423" s="80"/>
      <c r="DX423" s="80"/>
      <c r="DY423" s="80"/>
      <c r="DZ423" s="80"/>
      <c r="EA423" s="80"/>
      <c r="EB423" s="80"/>
      <c r="EC423" s="80"/>
      <c r="ED423" s="80"/>
      <c r="EE423" s="80"/>
      <c r="EF423" s="80"/>
      <c r="EG423" s="80"/>
      <c r="EH423" s="80"/>
      <c r="EI423" s="80"/>
      <c r="EJ423" s="80"/>
      <c r="EK423" s="80"/>
      <c r="EL423" s="80"/>
      <c r="EM423" s="80"/>
      <c r="EN423" s="80"/>
      <c r="EO423" s="80"/>
      <c r="EP423" s="80"/>
      <c r="EQ423" s="80"/>
      <c r="ER423" s="80"/>
      <c r="ES423" s="80"/>
      <c r="ET423" s="80"/>
      <c r="EU423" s="80"/>
      <c r="EV423" s="80"/>
      <c r="EW423" s="80"/>
      <c r="EX423" s="80"/>
      <c r="EY423" s="80"/>
      <c r="EZ423" s="80"/>
      <c r="FA423" s="80"/>
      <c r="FB423" s="80"/>
      <c r="FC423" s="80"/>
      <c r="FD423" s="80"/>
      <c r="FE423" s="80"/>
      <c r="FF423" s="80"/>
      <c r="FG423" s="80"/>
      <c r="FH423" s="80"/>
      <c r="FI423" s="80"/>
      <c r="FJ423" s="80"/>
      <c r="FK423" s="80"/>
      <c r="FL423" s="80"/>
      <c r="FM423" s="80"/>
      <c r="FN423" s="80"/>
      <c r="FO423" s="80"/>
      <c r="FP423" s="80"/>
      <c r="FQ423" s="80"/>
      <c r="FR423" s="80"/>
      <c r="FS423" s="80"/>
      <c r="FT423" s="80"/>
      <c r="FU423" s="80"/>
      <c r="FV423" s="80"/>
      <c r="FW423" s="80"/>
      <c r="FX423" s="80"/>
      <c r="FY423" s="80"/>
      <c r="FZ423" s="80"/>
      <c r="GA423" s="80"/>
      <c r="GB423" s="80"/>
      <c r="GC423" s="80"/>
      <c r="GD423" s="80"/>
      <c r="GE423" s="80"/>
      <c r="GF423" s="80"/>
      <c r="GG423" s="80"/>
      <c r="GH423" s="80"/>
      <c r="GI423" s="80"/>
      <c r="GJ423" s="80"/>
      <c r="GK423" s="80"/>
      <c r="GL423" s="80"/>
      <c r="GM423" s="80"/>
      <c r="GN423" s="80"/>
      <c r="GO423" s="80"/>
      <c r="GP423" s="80"/>
      <c r="GQ423" s="80"/>
      <c r="GR423" s="80"/>
      <c r="GS423" s="80"/>
      <c r="GT423" s="80"/>
      <c r="GU423" s="80"/>
      <c r="GV423" s="80"/>
      <c r="GW423" s="80"/>
      <c r="GX423" s="80"/>
      <c r="GY423" s="80"/>
      <c r="GZ423" s="80"/>
      <c r="HA423" s="80"/>
      <c r="HB423" s="80"/>
      <c r="HC423" s="80"/>
      <c r="HD423" s="80"/>
      <c r="HE423" s="80"/>
      <c r="HF423" s="80"/>
      <c r="HG423" s="80"/>
      <c r="HH423" s="80"/>
      <c r="HI423" s="80"/>
      <c r="HJ423" s="80"/>
      <c r="HK423" s="80"/>
      <c r="HL423" s="80"/>
      <c r="HM423" s="80"/>
      <c r="HN423" s="80"/>
      <c r="HO423" s="80"/>
      <c r="HP423" s="80"/>
      <c r="HQ423" s="80"/>
      <c r="HR423" s="80"/>
      <c r="HS423" s="80"/>
      <c r="HT423" s="80"/>
      <c r="HU423" s="80"/>
      <c r="HV423" s="80"/>
      <c r="HW423" s="80"/>
      <c r="HX423" s="80"/>
      <c r="HY423" s="80"/>
      <c r="HZ423" s="80"/>
      <c r="IA423" s="80"/>
      <c r="IB423" s="80"/>
      <c r="IC423" s="80"/>
    </row>
    <row r="424" s="60" customFormat="true" ht="14.35" hidden="false" customHeight="false" outlineLevel="0" collapsed="false">
      <c r="A424" s="36" t="s">
        <v>82</v>
      </c>
      <c r="B424" s="54" t="s">
        <v>707</v>
      </c>
      <c r="C424" s="21" t="n">
        <f aca="false">D424+K424+M424+O424+Q424+S424+T424+U424+V424</f>
        <v>2430929</v>
      </c>
      <c r="D424" s="21" t="n">
        <f aca="false">SUM(E424:I424)</f>
        <v>0</v>
      </c>
      <c r="E424" s="21" t="n">
        <v>0</v>
      </c>
      <c r="F424" s="49" t="n">
        <v>0</v>
      </c>
      <c r="G424" s="49" t="n">
        <v>0</v>
      </c>
      <c r="H424" s="49" t="n">
        <v>0</v>
      </c>
      <c r="I424" s="49" t="n">
        <v>0</v>
      </c>
      <c r="J424" s="118" t="n">
        <v>0</v>
      </c>
      <c r="K424" s="118" t="n">
        <v>0</v>
      </c>
      <c r="L424" s="49" t="n">
        <v>703</v>
      </c>
      <c r="M424" s="49" t="n">
        <v>2430929</v>
      </c>
      <c r="N424" s="118" t="n">
        <v>0</v>
      </c>
      <c r="O424" s="118" t="n">
        <v>0</v>
      </c>
      <c r="P424" s="49" t="n">
        <v>0</v>
      </c>
      <c r="Q424" s="49" t="n">
        <v>0</v>
      </c>
      <c r="R424" s="49" t="n">
        <v>0</v>
      </c>
      <c r="S424" s="49" t="n">
        <v>0</v>
      </c>
      <c r="T424" s="49" t="n">
        <v>0</v>
      </c>
      <c r="U424" s="49" t="n">
        <v>0</v>
      </c>
      <c r="V424" s="49" t="n">
        <v>0</v>
      </c>
      <c r="W424" s="116"/>
      <c r="X424" s="116"/>
      <c r="Y424" s="80"/>
      <c r="Z424" s="80"/>
      <c r="AA424" s="80"/>
      <c r="AB424" s="80"/>
      <c r="AC424" s="80"/>
      <c r="AD424" s="80"/>
      <c r="AE424" s="80"/>
      <c r="AF424" s="80"/>
      <c r="AG424" s="80"/>
      <c r="AH424" s="80"/>
      <c r="AI424" s="80"/>
      <c r="AJ424" s="80"/>
      <c r="AK424" s="80"/>
      <c r="AL424" s="80"/>
      <c r="AM424" s="80"/>
      <c r="AN424" s="80"/>
      <c r="AO424" s="80"/>
      <c r="AP424" s="80"/>
      <c r="AQ424" s="80"/>
      <c r="AR424" s="80"/>
      <c r="AS424" s="80"/>
      <c r="AT424" s="80"/>
      <c r="AU424" s="80"/>
      <c r="AV424" s="80"/>
      <c r="AW424" s="80"/>
      <c r="AX424" s="80"/>
      <c r="AY424" s="80"/>
      <c r="AZ424" s="80"/>
      <c r="BA424" s="80"/>
      <c r="BB424" s="80"/>
      <c r="BC424" s="80"/>
      <c r="BD424" s="80"/>
      <c r="BE424" s="80"/>
      <c r="BF424" s="80"/>
      <c r="BG424" s="80"/>
      <c r="BH424" s="80"/>
      <c r="BI424" s="80"/>
      <c r="BJ424" s="80"/>
      <c r="BK424" s="80"/>
      <c r="BL424" s="80"/>
      <c r="BM424" s="80"/>
      <c r="BN424" s="80"/>
      <c r="BO424" s="80"/>
      <c r="BP424" s="80"/>
      <c r="BQ424" s="80"/>
      <c r="BR424" s="80"/>
      <c r="BS424" s="80"/>
      <c r="BT424" s="80"/>
      <c r="BU424" s="80"/>
      <c r="BV424" s="80"/>
      <c r="BW424" s="80"/>
      <c r="BX424" s="80"/>
      <c r="BY424" s="80"/>
      <c r="BZ424" s="80"/>
      <c r="CA424" s="80"/>
      <c r="CB424" s="80"/>
      <c r="CC424" s="80"/>
      <c r="CD424" s="80"/>
      <c r="CE424" s="80"/>
      <c r="CF424" s="80"/>
      <c r="CG424" s="80"/>
      <c r="CH424" s="80"/>
      <c r="CI424" s="80"/>
      <c r="CJ424" s="80"/>
      <c r="CK424" s="80"/>
      <c r="CL424" s="80"/>
      <c r="CM424" s="80"/>
      <c r="CN424" s="80"/>
      <c r="CO424" s="80"/>
      <c r="CP424" s="80"/>
      <c r="CQ424" s="80"/>
      <c r="CR424" s="80"/>
      <c r="CS424" s="80"/>
      <c r="CT424" s="80"/>
      <c r="CU424" s="80"/>
      <c r="CV424" s="80"/>
      <c r="CW424" s="80"/>
      <c r="CX424" s="80"/>
      <c r="CY424" s="80"/>
      <c r="CZ424" s="80"/>
      <c r="DA424" s="80"/>
      <c r="DB424" s="80"/>
      <c r="DC424" s="80"/>
      <c r="DD424" s="80"/>
      <c r="DE424" s="80"/>
      <c r="DF424" s="80"/>
      <c r="DG424" s="80"/>
      <c r="DH424" s="80"/>
      <c r="DI424" s="80"/>
      <c r="DJ424" s="80"/>
      <c r="DK424" s="80"/>
      <c r="DL424" s="80"/>
      <c r="DM424" s="80"/>
      <c r="DN424" s="80"/>
      <c r="DO424" s="80"/>
      <c r="DP424" s="80"/>
      <c r="DQ424" s="80"/>
      <c r="DR424" s="80"/>
      <c r="DS424" s="80"/>
      <c r="DT424" s="80"/>
      <c r="DU424" s="80"/>
      <c r="DV424" s="80"/>
      <c r="DW424" s="80"/>
      <c r="DX424" s="80"/>
      <c r="DY424" s="80"/>
      <c r="DZ424" s="80"/>
      <c r="EA424" s="80"/>
      <c r="EB424" s="80"/>
      <c r="EC424" s="80"/>
      <c r="ED424" s="80"/>
      <c r="EE424" s="80"/>
      <c r="EF424" s="80"/>
      <c r="EG424" s="80"/>
      <c r="EH424" s="80"/>
      <c r="EI424" s="80"/>
      <c r="EJ424" s="80"/>
      <c r="EK424" s="80"/>
      <c r="EL424" s="80"/>
      <c r="EM424" s="80"/>
      <c r="EN424" s="80"/>
      <c r="EO424" s="80"/>
      <c r="EP424" s="80"/>
      <c r="EQ424" s="80"/>
      <c r="ER424" s="80"/>
      <c r="ES424" s="80"/>
      <c r="ET424" s="80"/>
      <c r="EU424" s="80"/>
      <c r="EV424" s="80"/>
      <c r="EW424" s="80"/>
      <c r="EX424" s="80"/>
      <c r="EY424" s="80"/>
      <c r="EZ424" s="80"/>
      <c r="FA424" s="80"/>
      <c r="FB424" s="80"/>
      <c r="FC424" s="80"/>
      <c r="FD424" s="80"/>
      <c r="FE424" s="80"/>
      <c r="FF424" s="80"/>
      <c r="FG424" s="80"/>
      <c r="FH424" s="80"/>
      <c r="FI424" s="80"/>
      <c r="FJ424" s="80"/>
      <c r="FK424" s="80"/>
      <c r="FL424" s="80"/>
      <c r="FM424" s="80"/>
      <c r="FN424" s="80"/>
      <c r="FO424" s="80"/>
      <c r="FP424" s="80"/>
      <c r="FQ424" s="80"/>
      <c r="FR424" s="80"/>
      <c r="FS424" s="80"/>
      <c r="FT424" s="80"/>
      <c r="FU424" s="80"/>
      <c r="FV424" s="80"/>
      <c r="FW424" s="80"/>
      <c r="FX424" s="80"/>
      <c r="FY424" s="80"/>
      <c r="FZ424" s="80"/>
      <c r="GA424" s="80"/>
      <c r="GB424" s="80"/>
      <c r="GC424" s="80"/>
      <c r="GD424" s="80"/>
      <c r="GE424" s="80"/>
      <c r="GF424" s="80"/>
      <c r="GG424" s="80"/>
      <c r="GH424" s="80"/>
      <c r="GI424" s="80"/>
      <c r="GJ424" s="80"/>
      <c r="GK424" s="80"/>
      <c r="GL424" s="80"/>
      <c r="GM424" s="80"/>
      <c r="GN424" s="80"/>
      <c r="GO424" s="80"/>
      <c r="GP424" s="80"/>
      <c r="GQ424" s="80"/>
      <c r="GR424" s="80"/>
      <c r="GS424" s="80"/>
      <c r="GT424" s="80"/>
      <c r="GU424" s="80"/>
      <c r="GV424" s="80"/>
      <c r="GW424" s="80"/>
      <c r="GX424" s="80"/>
      <c r="GY424" s="80"/>
      <c r="GZ424" s="80"/>
      <c r="HA424" s="80"/>
      <c r="HB424" s="80"/>
      <c r="HC424" s="80"/>
      <c r="HD424" s="80"/>
      <c r="HE424" s="80"/>
      <c r="HF424" s="80"/>
      <c r="HG424" s="80"/>
      <c r="HH424" s="80"/>
      <c r="HI424" s="80"/>
      <c r="HJ424" s="80"/>
      <c r="HK424" s="80"/>
      <c r="HL424" s="80"/>
      <c r="HM424" s="80"/>
      <c r="HN424" s="80"/>
      <c r="HO424" s="80"/>
      <c r="HP424" s="80"/>
      <c r="HQ424" s="80"/>
      <c r="HR424" s="80"/>
      <c r="HS424" s="80"/>
      <c r="HT424" s="80"/>
      <c r="HU424" s="80"/>
      <c r="HV424" s="80"/>
      <c r="HW424" s="80"/>
      <c r="HX424" s="80"/>
      <c r="HY424" s="80"/>
      <c r="HZ424" s="80"/>
      <c r="IA424" s="80"/>
      <c r="IB424" s="80"/>
      <c r="IC424" s="80"/>
    </row>
    <row r="425" s="60" customFormat="true" ht="14.35" hidden="false" customHeight="false" outlineLevel="0" collapsed="false">
      <c r="A425" s="36" t="s">
        <v>84</v>
      </c>
      <c r="B425" s="54" t="s">
        <v>708</v>
      </c>
      <c r="C425" s="21" t="n">
        <f aca="false">D425+K425+M425+O425+Q425+S425+T425+U425+V425</f>
        <v>3480201</v>
      </c>
      <c r="D425" s="21" t="n">
        <f aca="false">SUM(E425:I425)</f>
        <v>0</v>
      </c>
      <c r="E425" s="21" t="n">
        <v>0</v>
      </c>
      <c r="F425" s="49" t="n">
        <v>0</v>
      </c>
      <c r="G425" s="49" t="n">
        <v>0</v>
      </c>
      <c r="H425" s="49" t="n">
        <v>0</v>
      </c>
      <c r="I425" s="49" t="n">
        <v>0</v>
      </c>
      <c r="J425" s="118" t="n">
        <v>0</v>
      </c>
      <c r="K425" s="118" t="n">
        <v>0</v>
      </c>
      <c r="L425" s="49" t="n">
        <v>902</v>
      </c>
      <c r="M425" s="49" t="n">
        <v>3480201</v>
      </c>
      <c r="N425" s="118" t="n">
        <v>0</v>
      </c>
      <c r="O425" s="118" t="n">
        <v>0</v>
      </c>
      <c r="P425" s="49" t="n">
        <v>0</v>
      </c>
      <c r="Q425" s="49" t="n">
        <v>0</v>
      </c>
      <c r="R425" s="49" t="n">
        <v>0</v>
      </c>
      <c r="S425" s="49" t="n">
        <v>0</v>
      </c>
      <c r="T425" s="49" t="n">
        <v>0</v>
      </c>
      <c r="U425" s="49" t="n">
        <v>0</v>
      </c>
      <c r="V425" s="49" t="n">
        <v>0</v>
      </c>
      <c r="W425" s="116"/>
      <c r="X425" s="116"/>
      <c r="Y425" s="80"/>
      <c r="Z425" s="80"/>
      <c r="AA425" s="80"/>
      <c r="AB425" s="80"/>
      <c r="AC425" s="80"/>
      <c r="AD425" s="80"/>
      <c r="AE425" s="80"/>
      <c r="AF425" s="80"/>
      <c r="AG425" s="80"/>
      <c r="AH425" s="80"/>
      <c r="AI425" s="80"/>
      <c r="AJ425" s="80"/>
      <c r="AK425" s="80"/>
      <c r="AL425" s="80"/>
      <c r="AM425" s="80"/>
      <c r="AN425" s="80"/>
      <c r="AO425" s="80"/>
      <c r="AP425" s="80"/>
      <c r="AQ425" s="80"/>
      <c r="AR425" s="80"/>
      <c r="AS425" s="80"/>
      <c r="AT425" s="80"/>
      <c r="AU425" s="80"/>
      <c r="AV425" s="80"/>
      <c r="AW425" s="80"/>
      <c r="AX425" s="80"/>
      <c r="AY425" s="80"/>
      <c r="AZ425" s="80"/>
      <c r="BA425" s="80"/>
      <c r="BB425" s="80"/>
      <c r="BC425" s="80"/>
      <c r="BD425" s="80"/>
      <c r="BE425" s="80"/>
      <c r="BF425" s="80"/>
      <c r="BG425" s="80"/>
      <c r="BH425" s="80"/>
      <c r="BI425" s="80"/>
      <c r="BJ425" s="80"/>
      <c r="BK425" s="80"/>
      <c r="BL425" s="80"/>
      <c r="BM425" s="80"/>
      <c r="BN425" s="80"/>
      <c r="BO425" s="80"/>
      <c r="BP425" s="80"/>
      <c r="BQ425" s="80"/>
      <c r="BR425" s="80"/>
      <c r="BS425" s="80"/>
      <c r="BT425" s="80"/>
      <c r="BU425" s="80"/>
      <c r="BV425" s="80"/>
      <c r="BW425" s="80"/>
      <c r="BX425" s="80"/>
      <c r="BY425" s="80"/>
      <c r="BZ425" s="80"/>
      <c r="CA425" s="80"/>
      <c r="CB425" s="80"/>
      <c r="CC425" s="80"/>
      <c r="CD425" s="80"/>
      <c r="CE425" s="80"/>
      <c r="CF425" s="80"/>
      <c r="CG425" s="80"/>
      <c r="CH425" s="80"/>
      <c r="CI425" s="80"/>
      <c r="CJ425" s="80"/>
      <c r="CK425" s="80"/>
      <c r="CL425" s="80"/>
      <c r="CM425" s="80"/>
      <c r="CN425" s="80"/>
      <c r="CO425" s="80"/>
      <c r="CP425" s="80"/>
      <c r="CQ425" s="80"/>
      <c r="CR425" s="80"/>
      <c r="CS425" s="80"/>
      <c r="CT425" s="80"/>
      <c r="CU425" s="80"/>
      <c r="CV425" s="80"/>
      <c r="CW425" s="80"/>
      <c r="CX425" s="80"/>
      <c r="CY425" s="80"/>
      <c r="CZ425" s="80"/>
      <c r="DA425" s="80"/>
      <c r="DB425" s="80"/>
      <c r="DC425" s="80"/>
      <c r="DD425" s="80"/>
      <c r="DE425" s="80"/>
      <c r="DF425" s="80"/>
      <c r="DG425" s="80"/>
      <c r="DH425" s="80"/>
      <c r="DI425" s="80"/>
      <c r="DJ425" s="80"/>
      <c r="DK425" s="80"/>
      <c r="DL425" s="80"/>
      <c r="DM425" s="80"/>
      <c r="DN425" s="80"/>
      <c r="DO425" s="80"/>
      <c r="DP425" s="80"/>
      <c r="DQ425" s="80"/>
      <c r="DR425" s="80"/>
      <c r="DS425" s="80"/>
      <c r="DT425" s="80"/>
      <c r="DU425" s="80"/>
      <c r="DV425" s="80"/>
      <c r="DW425" s="80"/>
      <c r="DX425" s="80"/>
      <c r="DY425" s="80"/>
      <c r="DZ425" s="80"/>
      <c r="EA425" s="80"/>
      <c r="EB425" s="80"/>
      <c r="EC425" s="80"/>
      <c r="ED425" s="80"/>
      <c r="EE425" s="80"/>
      <c r="EF425" s="80"/>
      <c r="EG425" s="80"/>
      <c r="EH425" s="80"/>
      <c r="EI425" s="80"/>
      <c r="EJ425" s="80"/>
      <c r="EK425" s="80"/>
      <c r="EL425" s="80"/>
      <c r="EM425" s="80"/>
      <c r="EN425" s="80"/>
      <c r="EO425" s="80"/>
      <c r="EP425" s="80"/>
      <c r="EQ425" s="80"/>
      <c r="ER425" s="80"/>
      <c r="ES425" s="80"/>
      <c r="ET425" s="80"/>
      <c r="EU425" s="80"/>
      <c r="EV425" s="80"/>
      <c r="EW425" s="80"/>
      <c r="EX425" s="80"/>
      <c r="EY425" s="80"/>
      <c r="EZ425" s="80"/>
      <c r="FA425" s="80"/>
      <c r="FB425" s="80"/>
      <c r="FC425" s="80"/>
      <c r="FD425" s="80"/>
      <c r="FE425" s="80"/>
      <c r="FF425" s="80"/>
      <c r="FG425" s="80"/>
      <c r="FH425" s="80"/>
      <c r="FI425" s="80"/>
      <c r="FJ425" s="80"/>
      <c r="FK425" s="80"/>
      <c r="FL425" s="80"/>
      <c r="FM425" s="80"/>
      <c r="FN425" s="80"/>
      <c r="FO425" s="80"/>
      <c r="FP425" s="80"/>
      <c r="FQ425" s="80"/>
      <c r="FR425" s="80"/>
      <c r="FS425" s="80"/>
      <c r="FT425" s="80"/>
      <c r="FU425" s="80"/>
      <c r="FV425" s="80"/>
      <c r="FW425" s="80"/>
      <c r="FX425" s="80"/>
      <c r="FY425" s="80"/>
      <c r="FZ425" s="80"/>
      <c r="GA425" s="80"/>
      <c r="GB425" s="80"/>
      <c r="GC425" s="80"/>
      <c r="GD425" s="80"/>
      <c r="GE425" s="80"/>
      <c r="GF425" s="80"/>
      <c r="GG425" s="80"/>
      <c r="GH425" s="80"/>
      <c r="GI425" s="80"/>
      <c r="GJ425" s="80"/>
      <c r="GK425" s="80"/>
      <c r="GL425" s="80"/>
      <c r="GM425" s="80"/>
      <c r="GN425" s="80"/>
      <c r="GO425" s="80"/>
      <c r="GP425" s="80"/>
      <c r="GQ425" s="80"/>
      <c r="GR425" s="80"/>
      <c r="GS425" s="80"/>
      <c r="GT425" s="80"/>
      <c r="GU425" s="80"/>
      <c r="GV425" s="80"/>
      <c r="GW425" s="80"/>
      <c r="GX425" s="80"/>
      <c r="GY425" s="80"/>
      <c r="GZ425" s="80"/>
      <c r="HA425" s="80"/>
      <c r="HB425" s="80"/>
      <c r="HC425" s="80"/>
      <c r="HD425" s="80"/>
      <c r="HE425" s="80"/>
      <c r="HF425" s="80"/>
      <c r="HG425" s="80"/>
      <c r="HH425" s="80"/>
      <c r="HI425" s="80"/>
      <c r="HJ425" s="80"/>
      <c r="HK425" s="80"/>
      <c r="HL425" s="80"/>
      <c r="HM425" s="80"/>
      <c r="HN425" s="80"/>
      <c r="HO425" s="80"/>
      <c r="HP425" s="80"/>
      <c r="HQ425" s="80"/>
      <c r="HR425" s="80"/>
      <c r="HS425" s="80"/>
      <c r="HT425" s="80"/>
      <c r="HU425" s="80"/>
      <c r="HV425" s="80"/>
      <c r="HW425" s="80"/>
      <c r="HX425" s="80"/>
      <c r="HY425" s="80"/>
      <c r="HZ425" s="80"/>
      <c r="IA425" s="80"/>
      <c r="IB425" s="80"/>
      <c r="IC425" s="80"/>
    </row>
    <row r="426" s="60" customFormat="true" ht="14.35" hidden="false" customHeight="false" outlineLevel="0" collapsed="false">
      <c r="A426" s="36" t="s">
        <v>86</v>
      </c>
      <c r="B426" s="54" t="s">
        <v>709</v>
      </c>
      <c r="C426" s="21" t="n">
        <f aca="false">D426+K426+M426+O426+Q426+S426+T426+U426+V426</f>
        <v>5549802.46</v>
      </c>
      <c r="D426" s="21" t="n">
        <f aca="false">SUM(E426:I426)</f>
        <v>5017147</v>
      </c>
      <c r="E426" s="21" t="n">
        <v>3625897</v>
      </c>
      <c r="F426" s="49" t="n">
        <v>0</v>
      </c>
      <c r="G426" s="49" t="n">
        <v>1391250</v>
      </c>
      <c r="H426" s="49" t="n">
        <v>0</v>
      </c>
      <c r="I426" s="49" t="n">
        <v>0</v>
      </c>
      <c r="J426" s="118" t="n">
        <v>0</v>
      </c>
      <c r="K426" s="118" t="n">
        <v>0</v>
      </c>
      <c r="L426" s="49" t="n">
        <v>0</v>
      </c>
      <c r="M426" s="49" t="n">
        <v>0</v>
      </c>
      <c r="N426" s="118" t="n">
        <v>0</v>
      </c>
      <c r="O426" s="118" t="n">
        <v>0</v>
      </c>
      <c r="P426" s="49" t="n">
        <v>0</v>
      </c>
      <c r="Q426" s="49" t="n">
        <v>0</v>
      </c>
      <c r="R426" s="49" t="n">
        <v>0</v>
      </c>
      <c r="S426" s="49" t="n">
        <v>0</v>
      </c>
      <c r="T426" s="49" t="n">
        <v>0</v>
      </c>
      <c r="U426" s="49" t="n">
        <v>0</v>
      </c>
      <c r="V426" s="49" t="n">
        <v>532655.46</v>
      </c>
      <c r="W426" s="116"/>
      <c r="X426" s="116"/>
      <c r="Y426" s="80"/>
      <c r="Z426" s="80"/>
      <c r="AA426" s="80"/>
      <c r="AB426" s="80"/>
      <c r="AC426" s="80"/>
      <c r="AD426" s="80"/>
      <c r="AE426" s="80"/>
      <c r="AF426" s="80"/>
      <c r="AG426" s="80"/>
      <c r="AH426" s="80"/>
      <c r="AI426" s="80"/>
      <c r="AJ426" s="80"/>
      <c r="AK426" s="80"/>
      <c r="AL426" s="80"/>
      <c r="AM426" s="80"/>
      <c r="AN426" s="80"/>
      <c r="AO426" s="80"/>
      <c r="AP426" s="80"/>
      <c r="AQ426" s="80"/>
      <c r="AR426" s="80"/>
      <c r="AS426" s="80"/>
      <c r="AT426" s="80"/>
      <c r="AU426" s="80"/>
      <c r="AV426" s="80"/>
      <c r="AW426" s="80"/>
      <c r="AX426" s="80"/>
      <c r="AY426" s="80"/>
      <c r="AZ426" s="80"/>
      <c r="BA426" s="80"/>
      <c r="BB426" s="80"/>
      <c r="BC426" s="80"/>
      <c r="BD426" s="80"/>
      <c r="BE426" s="80"/>
      <c r="BF426" s="80"/>
      <c r="BG426" s="80"/>
      <c r="BH426" s="80"/>
      <c r="BI426" s="80"/>
      <c r="BJ426" s="80"/>
      <c r="BK426" s="80"/>
      <c r="BL426" s="80"/>
      <c r="BM426" s="80"/>
      <c r="BN426" s="80"/>
      <c r="BO426" s="80"/>
      <c r="BP426" s="80"/>
      <c r="BQ426" s="80"/>
      <c r="BR426" s="80"/>
      <c r="BS426" s="80"/>
      <c r="BT426" s="80"/>
      <c r="BU426" s="80"/>
      <c r="BV426" s="80"/>
      <c r="BW426" s="80"/>
      <c r="BX426" s="80"/>
      <c r="BY426" s="80"/>
      <c r="BZ426" s="80"/>
      <c r="CA426" s="80"/>
      <c r="CB426" s="80"/>
      <c r="CC426" s="80"/>
      <c r="CD426" s="80"/>
      <c r="CE426" s="80"/>
      <c r="CF426" s="80"/>
      <c r="CG426" s="80"/>
      <c r="CH426" s="80"/>
      <c r="CI426" s="80"/>
      <c r="CJ426" s="80"/>
      <c r="CK426" s="80"/>
      <c r="CL426" s="80"/>
      <c r="CM426" s="80"/>
      <c r="CN426" s="80"/>
      <c r="CO426" s="80"/>
      <c r="CP426" s="80"/>
      <c r="CQ426" s="80"/>
      <c r="CR426" s="80"/>
      <c r="CS426" s="80"/>
      <c r="CT426" s="80"/>
      <c r="CU426" s="80"/>
      <c r="CV426" s="80"/>
      <c r="CW426" s="80"/>
      <c r="CX426" s="80"/>
      <c r="CY426" s="80"/>
      <c r="CZ426" s="80"/>
      <c r="DA426" s="80"/>
      <c r="DB426" s="80"/>
      <c r="DC426" s="80"/>
      <c r="DD426" s="80"/>
      <c r="DE426" s="80"/>
      <c r="DF426" s="80"/>
      <c r="DG426" s="80"/>
      <c r="DH426" s="80"/>
      <c r="DI426" s="80"/>
      <c r="DJ426" s="80"/>
      <c r="DK426" s="80"/>
      <c r="DL426" s="80"/>
      <c r="DM426" s="80"/>
      <c r="DN426" s="80"/>
      <c r="DO426" s="80"/>
      <c r="DP426" s="80"/>
      <c r="DQ426" s="80"/>
      <c r="DR426" s="80"/>
      <c r="DS426" s="80"/>
      <c r="DT426" s="80"/>
      <c r="DU426" s="80"/>
      <c r="DV426" s="80"/>
      <c r="DW426" s="80"/>
      <c r="DX426" s="80"/>
      <c r="DY426" s="80"/>
      <c r="DZ426" s="80"/>
      <c r="EA426" s="80"/>
      <c r="EB426" s="80"/>
      <c r="EC426" s="80"/>
      <c r="ED426" s="80"/>
      <c r="EE426" s="80"/>
      <c r="EF426" s="80"/>
      <c r="EG426" s="80"/>
      <c r="EH426" s="80"/>
      <c r="EI426" s="80"/>
      <c r="EJ426" s="80"/>
      <c r="EK426" s="80"/>
      <c r="EL426" s="80"/>
      <c r="EM426" s="80"/>
      <c r="EN426" s="80"/>
      <c r="EO426" s="80"/>
      <c r="EP426" s="80"/>
      <c r="EQ426" s="80"/>
      <c r="ER426" s="80"/>
      <c r="ES426" s="80"/>
      <c r="ET426" s="80"/>
      <c r="EU426" s="80"/>
      <c r="EV426" s="80"/>
      <c r="EW426" s="80"/>
      <c r="EX426" s="80"/>
      <c r="EY426" s="80"/>
      <c r="EZ426" s="80"/>
      <c r="FA426" s="80"/>
      <c r="FB426" s="80"/>
      <c r="FC426" s="80"/>
      <c r="FD426" s="80"/>
      <c r="FE426" s="80"/>
      <c r="FF426" s="80"/>
      <c r="FG426" s="80"/>
      <c r="FH426" s="80"/>
      <c r="FI426" s="80"/>
      <c r="FJ426" s="80"/>
      <c r="FK426" s="80"/>
      <c r="FL426" s="80"/>
      <c r="FM426" s="80"/>
      <c r="FN426" s="80"/>
      <c r="FO426" s="80"/>
      <c r="FP426" s="80"/>
      <c r="FQ426" s="80"/>
      <c r="FR426" s="80"/>
      <c r="FS426" s="80"/>
      <c r="FT426" s="80"/>
      <c r="FU426" s="80"/>
      <c r="FV426" s="80"/>
      <c r="FW426" s="80"/>
      <c r="FX426" s="80"/>
      <c r="FY426" s="80"/>
      <c r="FZ426" s="80"/>
      <c r="GA426" s="80"/>
      <c r="GB426" s="80"/>
      <c r="GC426" s="80"/>
      <c r="GD426" s="80"/>
      <c r="GE426" s="80"/>
      <c r="GF426" s="80"/>
      <c r="GG426" s="80"/>
      <c r="GH426" s="80"/>
      <c r="GI426" s="80"/>
      <c r="GJ426" s="80"/>
      <c r="GK426" s="80"/>
      <c r="GL426" s="80"/>
      <c r="GM426" s="80"/>
      <c r="GN426" s="80"/>
      <c r="GO426" s="80"/>
      <c r="GP426" s="80"/>
      <c r="GQ426" s="80"/>
      <c r="GR426" s="80"/>
      <c r="GS426" s="80"/>
      <c r="GT426" s="80"/>
      <c r="GU426" s="80"/>
      <c r="GV426" s="80"/>
      <c r="GW426" s="80"/>
      <c r="GX426" s="80"/>
      <c r="GY426" s="80"/>
      <c r="GZ426" s="80"/>
      <c r="HA426" s="80"/>
      <c r="HB426" s="80"/>
      <c r="HC426" s="80"/>
      <c r="HD426" s="80"/>
      <c r="HE426" s="80"/>
      <c r="HF426" s="80"/>
      <c r="HG426" s="80"/>
      <c r="HH426" s="80"/>
      <c r="HI426" s="80"/>
      <c r="HJ426" s="80"/>
      <c r="HK426" s="80"/>
      <c r="HL426" s="80"/>
      <c r="HM426" s="80"/>
      <c r="HN426" s="80"/>
      <c r="HO426" s="80"/>
      <c r="HP426" s="80"/>
      <c r="HQ426" s="80"/>
      <c r="HR426" s="80"/>
      <c r="HS426" s="80"/>
      <c r="HT426" s="80"/>
      <c r="HU426" s="80"/>
      <c r="HV426" s="80"/>
      <c r="HW426" s="80"/>
      <c r="HX426" s="80"/>
      <c r="HY426" s="80"/>
      <c r="HZ426" s="80"/>
      <c r="IA426" s="80"/>
      <c r="IB426" s="80"/>
      <c r="IC426" s="80"/>
    </row>
    <row r="427" s="60" customFormat="true" ht="14.35" hidden="false" customHeight="false" outlineLevel="0" collapsed="false">
      <c r="A427" s="36" t="s">
        <v>710</v>
      </c>
      <c r="B427" s="54" t="s">
        <v>711</v>
      </c>
      <c r="C427" s="21" t="n">
        <f aca="false">D427+K427+M427+O427+Q427+S427+T427+U427+V427</f>
        <v>5991742.43</v>
      </c>
      <c r="D427" s="21" t="n">
        <f aca="false">SUM(E427:I427)</f>
        <v>2664209</v>
      </c>
      <c r="E427" s="21" t="n">
        <v>2664209</v>
      </c>
      <c r="F427" s="49" t="n">
        <v>0</v>
      </c>
      <c r="G427" s="49" t="n">
        <v>0</v>
      </c>
      <c r="H427" s="49" t="n">
        <v>0</v>
      </c>
      <c r="I427" s="49" t="n">
        <v>0</v>
      </c>
      <c r="J427" s="118" t="n">
        <v>0</v>
      </c>
      <c r="K427" s="118" t="n">
        <v>0</v>
      </c>
      <c r="L427" s="49" t="n">
        <v>1208.5</v>
      </c>
      <c r="M427" s="49" t="n">
        <v>3056024</v>
      </c>
      <c r="N427" s="118" t="n">
        <v>0</v>
      </c>
      <c r="O427" s="118" t="n">
        <v>0</v>
      </c>
      <c r="P427" s="49" t="n">
        <v>0</v>
      </c>
      <c r="Q427" s="49" t="n">
        <v>0</v>
      </c>
      <c r="R427" s="49" t="n">
        <v>0</v>
      </c>
      <c r="S427" s="49" t="n">
        <v>0</v>
      </c>
      <c r="T427" s="49" t="n">
        <v>0</v>
      </c>
      <c r="U427" s="49" t="n">
        <v>0</v>
      </c>
      <c r="V427" s="49" t="n">
        <v>271509.43</v>
      </c>
      <c r="W427" s="116"/>
      <c r="X427" s="116"/>
      <c r="Y427" s="80"/>
      <c r="Z427" s="80"/>
      <c r="AA427" s="80"/>
      <c r="AB427" s="80"/>
      <c r="AC427" s="80"/>
      <c r="AD427" s="80"/>
      <c r="AE427" s="80"/>
      <c r="AF427" s="80"/>
      <c r="AG427" s="80"/>
      <c r="AH427" s="80"/>
      <c r="AI427" s="80"/>
      <c r="AJ427" s="80"/>
      <c r="AK427" s="80"/>
      <c r="AL427" s="80"/>
      <c r="AM427" s="80"/>
      <c r="AN427" s="80"/>
      <c r="AO427" s="80"/>
      <c r="AP427" s="80"/>
      <c r="AQ427" s="80"/>
      <c r="AR427" s="80"/>
      <c r="AS427" s="80"/>
      <c r="AT427" s="80"/>
      <c r="AU427" s="80"/>
      <c r="AV427" s="80"/>
      <c r="AW427" s="80"/>
      <c r="AX427" s="80"/>
      <c r="AY427" s="80"/>
      <c r="AZ427" s="80"/>
      <c r="BA427" s="80"/>
      <c r="BB427" s="80"/>
      <c r="BC427" s="80"/>
      <c r="BD427" s="80"/>
      <c r="BE427" s="80"/>
      <c r="BF427" s="80"/>
      <c r="BG427" s="80"/>
      <c r="BH427" s="80"/>
      <c r="BI427" s="80"/>
      <c r="BJ427" s="80"/>
      <c r="BK427" s="80"/>
      <c r="BL427" s="80"/>
      <c r="BM427" s="80"/>
      <c r="BN427" s="80"/>
      <c r="BO427" s="80"/>
      <c r="BP427" s="80"/>
      <c r="BQ427" s="80"/>
      <c r="BR427" s="80"/>
      <c r="BS427" s="80"/>
      <c r="BT427" s="80"/>
      <c r="BU427" s="80"/>
      <c r="BV427" s="80"/>
      <c r="BW427" s="80"/>
      <c r="BX427" s="80"/>
      <c r="BY427" s="80"/>
      <c r="BZ427" s="80"/>
      <c r="CA427" s="80"/>
      <c r="CB427" s="80"/>
      <c r="CC427" s="80"/>
      <c r="CD427" s="80"/>
      <c r="CE427" s="80"/>
      <c r="CF427" s="80"/>
      <c r="CG427" s="80"/>
      <c r="CH427" s="80"/>
      <c r="CI427" s="80"/>
      <c r="CJ427" s="80"/>
      <c r="CK427" s="80"/>
      <c r="CL427" s="80"/>
      <c r="CM427" s="80"/>
      <c r="CN427" s="80"/>
      <c r="CO427" s="80"/>
      <c r="CP427" s="80"/>
      <c r="CQ427" s="80"/>
      <c r="CR427" s="80"/>
      <c r="CS427" s="80"/>
      <c r="CT427" s="80"/>
      <c r="CU427" s="80"/>
      <c r="CV427" s="80"/>
      <c r="CW427" s="80"/>
      <c r="CX427" s="80"/>
      <c r="CY427" s="80"/>
      <c r="CZ427" s="80"/>
      <c r="DA427" s="80"/>
      <c r="DB427" s="80"/>
      <c r="DC427" s="80"/>
      <c r="DD427" s="80"/>
      <c r="DE427" s="80"/>
      <c r="DF427" s="80"/>
      <c r="DG427" s="80"/>
      <c r="DH427" s="80"/>
      <c r="DI427" s="80"/>
      <c r="DJ427" s="80"/>
      <c r="DK427" s="80"/>
      <c r="DL427" s="80"/>
      <c r="DM427" s="80"/>
      <c r="DN427" s="80"/>
      <c r="DO427" s="80"/>
      <c r="DP427" s="80"/>
      <c r="DQ427" s="80"/>
      <c r="DR427" s="80"/>
      <c r="DS427" s="80"/>
      <c r="DT427" s="80"/>
      <c r="DU427" s="80"/>
      <c r="DV427" s="80"/>
      <c r="DW427" s="80"/>
      <c r="DX427" s="80"/>
      <c r="DY427" s="80"/>
      <c r="DZ427" s="80"/>
      <c r="EA427" s="80"/>
      <c r="EB427" s="80"/>
      <c r="EC427" s="80"/>
      <c r="ED427" s="80"/>
      <c r="EE427" s="80"/>
      <c r="EF427" s="80"/>
      <c r="EG427" s="80"/>
      <c r="EH427" s="80"/>
      <c r="EI427" s="80"/>
      <c r="EJ427" s="80"/>
      <c r="EK427" s="80"/>
      <c r="EL427" s="80"/>
      <c r="EM427" s="80"/>
      <c r="EN427" s="80"/>
      <c r="EO427" s="80"/>
      <c r="EP427" s="80"/>
      <c r="EQ427" s="80"/>
      <c r="ER427" s="80"/>
      <c r="ES427" s="80"/>
      <c r="ET427" s="80"/>
      <c r="EU427" s="80"/>
      <c r="EV427" s="80"/>
      <c r="EW427" s="80"/>
      <c r="EX427" s="80"/>
      <c r="EY427" s="80"/>
      <c r="EZ427" s="80"/>
      <c r="FA427" s="80"/>
      <c r="FB427" s="80"/>
      <c r="FC427" s="80"/>
      <c r="FD427" s="80"/>
      <c r="FE427" s="80"/>
      <c r="FF427" s="80"/>
      <c r="FG427" s="80"/>
      <c r="FH427" s="80"/>
      <c r="FI427" s="80"/>
      <c r="FJ427" s="80"/>
      <c r="FK427" s="80"/>
      <c r="FL427" s="80"/>
      <c r="FM427" s="80"/>
      <c r="FN427" s="80"/>
      <c r="FO427" s="80"/>
      <c r="FP427" s="80"/>
      <c r="FQ427" s="80"/>
      <c r="FR427" s="80"/>
      <c r="FS427" s="80"/>
      <c r="FT427" s="80"/>
      <c r="FU427" s="80"/>
      <c r="FV427" s="80"/>
      <c r="FW427" s="80"/>
      <c r="FX427" s="80"/>
      <c r="FY427" s="80"/>
      <c r="FZ427" s="80"/>
      <c r="GA427" s="80"/>
      <c r="GB427" s="80"/>
      <c r="GC427" s="80"/>
      <c r="GD427" s="80"/>
      <c r="GE427" s="80"/>
      <c r="GF427" s="80"/>
      <c r="GG427" s="80"/>
      <c r="GH427" s="80"/>
      <c r="GI427" s="80"/>
      <c r="GJ427" s="80"/>
      <c r="GK427" s="80"/>
      <c r="GL427" s="80"/>
      <c r="GM427" s="80"/>
      <c r="GN427" s="80"/>
      <c r="GO427" s="80"/>
      <c r="GP427" s="80"/>
      <c r="GQ427" s="80"/>
      <c r="GR427" s="80"/>
      <c r="GS427" s="80"/>
      <c r="GT427" s="80"/>
      <c r="GU427" s="80"/>
      <c r="GV427" s="80"/>
      <c r="GW427" s="80"/>
      <c r="GX427" s="80"/>
      <c r="GY427" s="80"/>
      <c r="GZ427" s="80"/>
      <c r="HA427" s="80"/>
      <c r="HB427" s="80"/>
      <c r="HC427" s="80"/>
      <c r="HD427" s="80"/>
      <c r="HE427" s="80"/>
      <c r="HF427" s="80"/>
      <c r="HG427" s="80"/>
      <c r="HH427" s="80"/>
      <c r="HI427" s="80"/>
      <c r="HJ427" s="80"/>
      <c r="HK427" s="80"/>
      <c r="HL427" s="80"/>
      <c r="HM427" s="80"/>
      <c r="HN427" s="80"/>
      <c r="HO427" s="80"/>
      <c r="HP427" s="80"/>
      <c r="HQ427" s="80"/>
      <c r="HR427" s="80"/>
      <c r="HS427" s="80"/>
      <c r="HT427" s="80"/>
      <c r="HU427" s="80"/>
      <c r="HV427" s="80"/>
      <c r="HW427" s="80"/>
      <c r="HX427" s="80"/>
      <c r="HY427" s="80"/>
      <c r="HZ427" s="80"/>
      <c r="IA427" s="80"/>
      <c r="IB427" s="80"/>
      <c r="IC427" s="80"/>
    </row>
    <row r="428" s="60" customFormat="true" ht="14.35" hidden="false" customHeight="false" outlineLevel="0" collapsed="false">
      <c r="A428" s="36" t="s">
        <v>713</v>
      </c>
      <c r="B428" s="54" t="s">
        <v>714</v>
      </c>
      <c r="C428" s="21" t="n">
        <f aca="false">D428+K428+M428+O428+Q428+S428+T428+U428+V428</f>
        <v>4755586.75</v>
      </c>
      <c r="D428" s="21" t="n">
        <f aca="false">E428+F428+G428+H428+I428</f>
        <v>0</v>
      </c>
      <c r="E428" s="21" t="n">
        <v>0</v>
      </c>
      <c r="F428" s="49" t="n">
        <v>0</v>
      </c>
      <c r="G428" s="49" t="n">
        <v>0</v>
      </c>
      <c r="H428" s="49" t="n">
        <v>0</v>
      </c>
      <c r="I428" s="49" t="n">
        <v>0</v>
      </c>
      <c r="J428" s="118" t="n">
        <v>0</v>
      </c>
      <c r="K428" s="118" t="n">
        <v>0</v>
      </c>
      <c r="L428" s="49" t="n">
        <v>1260</v>
      </c>
      <c r="M428" s="49" t="n">
        <v>4653119</v>
      </c>
      <c r="N428" s="118" t="n">
        <v>0</v>
      </c>
      <c r="O428" s="118" t="n">
        <v>0</v>
      </c>
      <c r="P428" s="49" t="n">
        <v>0</v>
      </c>
      <c r="Q428" s="49" t="n">
        <v>0</v>
      </c>
      <c r="R428" s="49" t="n">
        <v>0</v>
      </c>
      <c r="S428" s="49" t="n">
        <v>0</v>
      </c>
      <c r="T428" s="49" t="n">
        <v>0</v>
      </c>
      <c r="U428" s="49" t="n">
        <v>0</v>
      </c>
      <c r="V428" s="49" t="n">
        <v>102467.75</v>
      </c>
      <c r="W428" s="116"/>
      <c r="X428" s="116"/>
      <c r="Y428" s="80"/>
      <c r="Z428" s="80"/>
      <c r="AA428" s="80"/>
      <c r="AB428" s="80"/>
      <c r="AC428" s="80"/>
      <c r="AD428" s="80"/>
      <c r="AE428" s="80"/>
      <c r="AF428" s="80"/>
      <c r="AG428" s="80"/>
      <c r="AH428" s="80"/>
      <c r="AI428" s="80"/>
      <c r="AJ428" s="80"/>
      <c r="AK428" s="80"/>
      <c r="AL428" s="80"/>
      <c r="AM428" s="80"/>
      <c r="AN428" s="80"/>
      <c r="AO428" s="80"/>
      <c r="AP428" s="80"/>
      <c r="AQ428" s="80"/>
      <c r="AR428" s="80"/>
      <c r="AS428" s="80"/>
      <c r="AT428" s="80"/>
      <c r="AU428" s="80"/>
      <c r="AV428" s="80"/>
      <c r="AW428" s="80"/>
      <c r="AX428" s="80"/>
      <c r="AY428" s="80"/>
      <c r="AZ428" s="80"/>
      <c r="BA428" s="80"/>
      <c r="BB428" s="80"/>
      <c r="BC428" s="80"/>
      <c r="BD428" s="80"/>
      <c r="BE428" s="80"/>
      <c r="BF428" s="80"/>
      <c r="BG428" s="80"/>
      <c r="BH428" s="80"/>
      <c r="BI428" s="80"/>
      <c r="BJ428" s="80"/>
      <c r="BK428" s="80"/>
      <c r="BL428" s="80"/>
      <c r="BM428" s="80"/>
      <c r="BN428" s="80"/>
      <c r="BO428" s="80"/>
      <c r="BP428" s="80"/>
      <c r="BQ428" s="80"/>
      <c r="BR428" s="80"/>
      <c r="BS428" s="80"/>
      <c r="BT428" s="80"/>
      <c r="BU428" s="80"/>
      <c r="BV428" s="80"/>
      <c r="BW428" s="80"/>
      <c r="BX428" s="80"/>
      <c r="BY428" s="80"/>
      <c r="BZ428" s="80"/>
      <c r="CA428" s="80"/>
      <c r="CB428" s="80"/>
      <c r="CC428" s="80"/>
      <c r="CD428" s="80"/>
      <c r="CE428" s="80"/>
      <c r="CF428" s="80"/>
      <c r="CG428" s="80"/>
      <c r="CH428" s="80"/>
      <c r="CI428" s="80"/>
      <c r="CJ428" s="80"/>
      <c r="CK428" s="80"/>
      <c r="CL428" s="80"/>
      <c r="CM428" s="80"/>
      <c r="CN428" s="80"/>
      <c r="CO428" s="80"/>
      <c r="CP428" s="80"/>
      <c r="CQ428" s="80"/>
      <c r="CR428" s="80"/>
      <c r="CS428" s="80"/>
      <c r="CT428" s="80"/>
      <c r="CU428" s="80"/>
      <c r="CV428" s="80"/>
      <c r="CW428" s="80"/>
      <c r="CX428" s="80"/>
      <c r="CY428" s="80"/>
      <c r="CZ428" s="80"/>
      <c r="DA428" s="80"/>
      <c r="DB428" s="80"/>
      <c r="DC428" s="80"/>
      <c r="DD428" s="80"/>
      <c r="DE428" s="80"/>
      <c r="DF428" s="80"/>
      <c r="DG428" s="80"/>
      <c r="DH428" s="80"/>
      <c r="DI428" s="80"/>
      <c r="DJ428" s="80"/>
      <c r="DK428" s="80"/>
      <c r="DL428" s="80"/>
      <c r="DM428" s="80"/>
      <c r="DN428" s="80"/>
      <c r="DO428" s="80"/>
      <c r="DP428" s="80"/>
      <c r="DQ428" s="80"/>
      <c r="DR428" s="80"/>
      <c r="DS428" s="80"/>
      <c r="DT428" s="80"/>
      <c r="DU428" s="80"/>
      <c r="DV428" s="80"/>
      <c r="DW428" s="80"/>
      <c r="DX428" s="80"/>
      <c r="DY428" s="80"/>
      <c r="DZ428" s="80"/>
      <c r="EA428" s="80"/>
      <c r="EB428" s="80"/>
      <c r="EC428" s="80"/>
      <c r="ED428" s="80"/>
      <c r="EE428" s="80"/>
      <c r="EF428" s="80"/>
      <c r="EG428" s="80"/>
      <c r="EH428" s="80"/>
      <c r="EI428" s="80"/>
      <c r="EJ428" s="80"/>
      <c r="EK428" s="80"/>
      <c r="EL428" s="80"/>
      <c r="EM428" s="80"/>
      <c r="EN428" s="80"/>
      <c r="EO428" s="80"/>
      <c r="EP428" s="80"/>
      <c r="EQ428" s="80"/>
      <c r="ER428" s="80"/>
      <c r="ES428" s="80"/>
      <c r="ET428" s="80"/>
      <c r="EU428" s="80"/>
      <c r="EV428" s="80"/>
      <c r="EW428" s="80"/>
      <c r="EX428" s="80"/>
      <c r="EY428" s="80"/>
      <c r="EZ428" s="80"/>
      <c r="FA428" s="80"/>
      <c r="FB428" s="80"/>
      <c r="FC428" s="80"/>
      <c r="FD428" s="80"/>
      <c r="FE428" s="80"/>
      <c r="FF428" s="80"/>
      <c r="FG428" s="80"/>
      <c r="FH428" s="80"/>
      <c r="FI428" s="80"/>
      <c r="FJ428" s="80"/>
      <c r="FK428" s="80"/>
      <c r="FL428" s="80"/>
      <c r="FM428" s="80"/>
      <c r="FN428" s="80"/>
      <c r="FO428" s="80"/>
      <c r="FP428" s="80"/>
      <c r="FQ428" s="80"/>
      <c r="FR428" s="80"/>
      <c r="FS428" s="80"/>
      <c r="FT428" s="80"/>
      <c r="FU428" s="80"/>
      <c r="FV428" s="80"/>
      <c r="FW428" s="80"/>
      <c r="FX428" s="80"/>
      <c r="FY428" s="80"/>
      <c r="FZ428" s="80"/>
      <c r="GA428" s="80"/>
      <c r="GB428" s="80"/>
      <c r="GC428" s="80"/>
      <c r="GD428" s="80"/>
      <c r="GE428" s="80"/>
      <c r="GF428" s="80"/>
      <c r="GG428" s="80"/>
      <c r="GH428" s="80"/>
      <c r="GI428" s="80"/>
      <c r="GJ428" s="80"/>
      <c r="GK428" s="80"/>
      <c r="GL428" s="80"/>
      <c r="GM428" s="80"/>
      <c r="GN428" s="80"/>
      <c r="GO428" s="80"/>
      <c r="GP428" s="80"/>
      <c r="GQ428" s="80"/>
      <c r="GR428" s="80"/>
      <c r="GS428" s="80"/>
      <c r="GT428" s="80"/>
      <c r="GU428" s="80"/>
      <c r="GV428" s="80"/>
      <c r="GW428" s="80"/>
      <c r="GX428" s="80"/>
      <c r="GY428" s="80"/>
      <c r="GZ428" s="80"/>
      <c r="HA428" s="80"/>
      <c r="HB428" s="80"/>
      <c r="HC428" s="80"/>
      <c r="HD428" s="80"/>
      <c r="HE428" s="80"/>
      <c r="HF428" s="80"/>
      <c r="HG428" s="80"/>
      <c r="HH428" s="80"/>
      <c r="HI428" s="80"/>
      <c r="HJ428" s="80"/>
      <c r="HK428" s="80"/>
      <c r="HL428" s="80"/>
      <c r="HM428" s="80"/>
      <c r="HN428" s="80"/>
      <c r="HO428" s="80"/>
      <c r="HP428" s="80"/>
      <c r="HQ428" s="80"/>
      <c r="HR428" s="80"/>
      <c r="HS428" s="80"/>
      <c r="HT428" s="80"/>
      <c r="HU428" s="80"/>
      <c r="HV428" s="80"/>
      <c r="HW428" s="80"/>
      <c r="HX428" s="80"/>
      <c r="HY428" s="80"/>
      <c r="HZ428" s="80"/>
      <c r="IA428" s="80"/>
      <c r="IB428" s="80"/>
      <c r="IC428" s="80"/>
    </row>
    <row r="429" s="60" customFormat="true" ht="14.35" hidden="false" customHeight="false" outlineLevel="0" collapsed="false">
      <c r="A429" s="36" t="s">
        <v>715</v>
      </c>
      <c r="B429" s="54" t="s">
        <v>716</v>
      </c>
      <c r="C429" s="21" t="n">
        <f aca="false">D429+K429+M429+O429+Q429+S429+T429+U429+V429</f>
        <v>6294539.42</v>
      </c>
      <c r="D429" s="21" t="n">
        <f aca="false">SUM(E429:I429)</f>
        <v>2303552</v>
      </c>
      <c r="E429" s="21" t="n">
        <v>1816735</v>
      </c>
      <c r="F429" s="49" t="n">
        <v>275421</v>
      </c>
      <c r="G429" s="49" t="n">
        <v>0</v>
      </c>
      <c r="H429" s="49" t="n">
        <v>211396</v>
      </c>
      <c r="I429" s="49" t="n">
        <v>0</v>
      </c>
      <c r="J429" s="118" t="n">
        <v>0</v>
      </c>
      <c r="K429" s="118" t="n">
        <v>0</v>
      </c>
      <c r="L429" s="49" t="n">
        <v>890</v>
      </c>
      <c r="M429" s="49" t="n">
        <v>3617622</v>
      </c>
      <c r="N429" s="118" t="n">
        <v>0</v>
      </c>
      <c r="O429" s="118" t="n">
        <v>0</v>
      </c>
      <c r="P429" s="49" t="n">
        <v>0</v>
      </c>
      <c r="Q429" s="49" t="n">
        <v>0</v>
      </c>
      <c r="R429" s="49" t="n">
        <v>0</v>
      </c>
      <c r="S429" s="49" t="n">
        <v>0</v>
      </c>
      <c r="T429" s="49" t="n">
        <v>0</v>
      </c>
      <c r="U429" s="49" t="n">
        <v>0</v>
      </c>
      <c r="V429" s="49" t="n">
        <v>373365.42</v>
      </c>
      <c r="W429" s="116"/>
      <c r="X429" s="116"/>
      <c r="Y429" s="80"/>
      <c r="Z429" s="80"/>
      <c r="AA429" s="80"/>
      <c r="AB429" s="80"/>
      <c r="AC429" s="80"/>
      <c r="AD429" s="80"/>
      <c r="AE429" s="80"/>
      <c r="AF429" s="80"/>
      <c r="AG429" s="80"/>
      <c r="AH429" s="80"/>
      <c r="AI429" s="80"/>
      <c r="AJ429" s="80"/>
      <c r="AK429" s="80"/>
      <c r="AL429" s="80"/>
      <c r="AM429" s="80"/>
      <c r="AN429" s="80"/>
      <c r="AO429" s="80"/>
      <c r="AP429" s="80"/>
      <c r="AQ429" s="80"/>
      <c r="AR429" s="80"/>
      <c r="AS429" s="80"/>
      <c r="AT429" s="80"/>
      <c r="AU429" s="80"/>
      <c r="AV429" s="80"/>
      <c r="AW429" s="80"/>
      <c r="AX429" s="80"/>
      <c r="AY429" s="80"/>
      <c r="AZ429" s="80"/>
      <c r="BA429" s="80"/>
      <c r="BB429" s="80"/>
      <c r="BC429" s="80"/>
      <c r="BD429" s="80"/>
      <c r="BE429" s="80"/>
      <c r="BF429" s="80"/>
      <c r="BG429" s="80"/>
      <c r="BH429" s="80"/>
      <c r="BI429" s="80"/>
      <c r="BJ429" s="80"/>
      <c r="BK429" s="80"/>
      <c r="BL429" s="80"/>
      <c r="BM429" s="80"/>
      <c r="BN429" s="80"/>
      <c r="BO429" s="80"/>
      <c r="BP429" s="80"/>
      <c r="BQ429" s="80"/>
      <c r="BR429" s="80"/>
      <c r="BS429" s="80"/>
      <c r="BT429" s="80"/>
      <c r="BU429" s="80"/>
      <c r="BV429" s="80"/>
      <c r="BW429" s="80"/>
      <c r="BX429" s="80"/>
      <c r="BY429" s="80"/>
      <c r="BZ429" s="80"/>
      <c r="CA429" s="80"/>
      <c r="CB429" s="80"/>
      <c r="CC429" s="80"/>
      <c r="CD429" s="80"/>
      <c r="CE429" s="80"/>
      <c r="CF429" s="80"/>
      <c r="CG429" s="80"/>
      <c r="CH429" s="80"/>
      <c r="CI429" s="80"/>
      <c r="CJ429" s="80"/>
      <c r="CK429" s="80"/>
      <c r="CL429" s="80"/>
      <c r="CM429" s="80"/>
      <c r="CN429" s="80"/>
      <c r="CO429" s="80"/>
      <c r="CP429" s="80"/>
      <c r="CQ429" s="80"/>
      <c r="CR429" s="80"/>
      <c r="CS429" s="80"/>
      <c r="CT429" s="80"/>
      <c r="CU429" s="80"/>
      <c r="CV429" s="80"/>
      <c r="CW429" s="80"/>
      <c r="CX429" s="80"/>
      <c r="CY429" s="80"/>
      <c r="CZ429" s="80"/>
      <c r="DA429" s="80"/>
      <c r="DB429" s="80"/>
      <c r="DC429" s="80"/>
      <c r="DD429" s="80"/>
      <c r="DE429" s="80"/>
      <c r="DF429" s="80"/>
      <c r="DG429" s="80"/>
      <c r="DH429" s="80"/>
      <c r="DI429" s="80"/>
      <c r="DJ429" s="80"/>
      <c r="DK429" s="80"/>
      <c r="DL429" s="80"/>
      <c r="DM429" s="80"/>
      <c r="DN429" s="80"/>
      <c r="DO429" s="80"/>
      <c r="DP429" s="80"/>
      <c r="DQ429" s="80"/>
      <c r="DR429" s="80"/>
      <c r="DS429" s="80"/>
      <c r="DT429" s="80"/>
      <c r="DU429" s="80"/>
      <c r="DV429" s="80"/>
      <c r="DW429" s="80"/>
      <c r="DX429" s="80"/>
      <c r="DY429" s="80"/>
      <c r="DZ429" s="80"/>
      <c r="EA429" s="80"/>
      <c r="EB429" s="80"/>
      <c r="EC429" s="80"/>
      <c r="ED429" s="80"/>
      <c r="EE429" s="80"/>
      <c r="EF429" s="80"/>
      <c r="EG429" s="80"/>
      <c r="EH429" s="80"/>
      <c r="EI429" s="80"/>
      <c r="EJ429" s="80"/>
      <c r="EK429" s="80"/>
      <c r="EL429" s="80"/>
      <c r="EM429" s="80"/>
      <c r="EN429" s="80"/>
      <c r="EO429" s="80"/>
      <c r="EP429" s="80"/>
      <c r="EQ429" s="80"/>
      <c r="ER429" s="80"/>
      <c r="ES429" s="80"/>
      <c r="ET429" s="80"/>
      <c r="EU429" s="80"/>
      <c r="EV429" s="80"/>
      <c r="EW429" s="80"/>
      <c r="EX429" s="80"/>
      <c r="EY429" s="80"/>
      <c r="EZ429" s="80"/>
      <c r="FA429" s="80"/>
      <c r="FB429" s="80"/>
      <c r="FC429" s="80"/>
      <c r="FD429" s="80"/>
      <c r="FE429" s="80"/>
      <c r="FF429" s="80"/>
      <c r="FG429" s="80"/>
      <c r="FH429" s="80"/>
      <c r="FI429" s="80"/>
      <c r="FJ429" s="80"/>
      <c r="FK429" s="80"/>
      <c r="FL429" s="80"/>
      <c r="FM429" s="80"/>
      <c r="FN429" s="80"/>
      <c r="FO429" s="80"/>
      <c r="FP429" s="80"/>
      <c r="FQ429" s="80"/>
      <c r="FR429" s="80"/>
      <c r="FS429" s="80"/>
      <c r="FT429" s="80"/>
      <c r="FU429" s="80"/>
      <c r="FV429" s="80"/>
      <c r="FW429" s="80"/>
      <c r="FX429" s="80"/>
      <c r="FY429" s="80"/>
      <c r="FZ429" s="80"/>
      <c r="GA429" s="80"/>
      <c r="GB429" s="80"/>
      <c r="GC429" s="80"/>
      <c r="GD429" s="80"/>
      <c r="GE429" s="80"/>
      <c r="GF429" s="80"/>
      <c r="GG429" s="80"/>
      <c r="GH429" s="80"/>
      <c r="GI429" s="80"/>
      <c r="GJ429" s="80"/>
      <c r="GK429" s="80"/>
      <c r="GL429" s="80"/>
      <c r="GM429" s="80"/>
      <c r="GN429" s="80"/>
      <c r="GO429" s="80"/>
      <c r="GP429" s="80"/>
      <c r="GQ429" s="80"/>
      <c r="GR429" s="80"/>
      <c r="GS429" s="80"/>
      <c r="GT429" s="80"/>
      <c r="GU429" s="80"/>
      <c r="GV429" s="80"/>
      <c r="GW429" s="80"/>
      <c r="GX429" s="80"/>
      <c r="GY429" s="80"/>
      <c r="GZ429" s="80"/>
      <c r="HA429" s="80"/>
      <c r="HB429" s="80"/>
      <c r="HC429" s="80"/>
      <c r="HD429" s="80"/>
      <c r="HE429" s="80"/>
      <c r="HF429" s="80"/>
      <c r="HG429" s="80"/>
      <c r="HH429" s="80"/>
      <c r="HI429" s="80"/>
      <c r="HJ429" s="80"/>
      <c r="HK429" s="80"/>
      <c r="HL429" s="80"/>
      <c r="HM429" s="80"/>
      <c r="HN429" s="80"/>
      <c r="HO429" s="80"/>
      <c r="HP429" s="80"/>
      <c r="HQ429" s="80"/>
      <c r="HR429" s="80"/>
      <c r="HS429" s="80"/>
      <c r="HT429" s="80"/>
      <c r="HU429" s="80"/>
      <c r="HV429" s="80"/>
      <c r="HW429" s="80"/>
      <c r="HX429" s="80"/>
      <c r="HY429" s="80"/>
      <c r="HZ429" s="80"/>
      <c r="IA429" s="80"/>
      <c r="IB429" s="80"/>
      <c r="IC429" s="80"/>
    </row>
    <row r="430" s="60" customFormat="true" ht="14.35" hidden="false" customHeight="false" outlineLevel="0" collapsed="false">
      <c r="A430" s="36" t="s">
        <v>717</v>
      </c>
      <c r="B430" s="54" t="s">
        <v>718</v>
      </c>
      <c r="C430" s="21" t="n">
        <f aca="false">D430+K430+M430+O430+Q430+S430+T430+U430+V430</f>
        <v>2326134.15</v>
      </c>
      <c r="D430" s="21" t="n">
        <f aca="false">SUM(E430:I430)</f>
        <v>1959289</v>
      </c>
      <c r="E430" s="21" t="n">
        <v>1772409</v>
      </c>
      <c r="F430" s="49" t="n">
        <v>0</v>
      </c>
      <c r="G430" s="49" t="n">
        <v>0</v>
      </c>
      <c r="H430" s="49" t="n">
        <v>186880</v>
      </c>
      <c r="I430" s="49" t="n">
        <v>0</v>
      </c>
      <c r="J430" s="118" t="n">
        <v>0</v>
      </c>
      <c r="K430" s="118" t="n">
        <v>0</v>
      </c>
      <c r="L430" s="49" t="n">
        <v>0</v>
      </c>
      <c r="M430" s="49" t="n">
        <v>0</v>
      </c>
      <c r="N430" s="118" t="n">
        <v>0</v>
      </c>
      <c r="O430" s="118" t="n">
        <v>0</v>
      </c>
      <c r="P430" s="49" t="n">
        <v>0</v>
      </c>
      <c r="Q430" s="49" t="n">
        <v>0</v>
      </c>
      <c r="R430" s="49" t="n">
        <v>0</v>
      </c>
      <c r="S430" s="49" t="n">
        <v>0</v>
      </c>
      <c r="T430" s="49" t="n">
        <v>0</v>
      </c>
      <c r="U430" s="49" t="n">
        <v>0</v>
      </c>
      <c r="V430" s="49" t="n">
        <v>366845.15</v>
      </c>
      <c r="W430" s="116"/>
      <c r="X430" s="116"/>
      <c r="Y430" s="80"/>
      <c r="Z430" s="80"/>
      <c r="AA430" s="80"/>
      <c r="AB430" s="80"/>
      <c r="AC430" s="80"/>
      <c r="AD430" s="80"/>
      <c r="AE430" s="80"/>
      <c r="AF430" s="80"/>
      <c r="AG430" s="80"/>
      <c r="AH430" s="80"/>
      <c r="AI430" s="80"/>
      <c r="AJ430" s="80"/>
      <c r="AK430" s="80"/>
      <c r="AL430" s="80"/>
      <c r="AM430" s="80"/>
      <c r="AN430" s="80"/>
      <c r="AO430" s="80"/>
      <c r="AP430" s="80"/>
      <c r="AQ430" s="80"/>
      <c r="AR430" s="80"/>
      <c r="AS430" s="80"/>
      <c r="AT430" s="80"/>
      <c r="AU430" s="80"/>
      <c r="AV430" s="80"/>
      <c r="AW430" s="80"/>
      <c r="AX430" s="80"/>
      <c r="AY430" s="80"/>
      <c r="AZ430" s="80"/>
      <c r="BA430" s="80"/>
      <c r="BB430" s="80"/>
      <c r="BC430" s="80"/>
      <c r="BD430" s="80"/>
      <c r="BE430" s="80"/>
      <c r="BF430" s="80"/>
      <c r="BG430" s="80"/>
      <c r="BH430" s="80"/>
      <c r="BI430" s="80"/>
      <c r="BJ430" s="80"/>
      <c r="BK430" s="80"/>
      <c r="BL430" s="80"/>
      <c r="BM430" s="80"/>
      <c r="BN430" s="80"/>
      <c r="BO430" s="80"/>
      <c r="BP430" s="80"/>
      <c r="BQ430" s="80"/>
      <c r="BR430" s="80"/>
      <c r="BS430" s="80"/>
      <c r="BT430" s="80"/>
      <c r="BU430" s="80"/>
      <c r="BV430" s="80"/>
      <c r="BW430" s="80"/>
      <c r="BX430" s="80"/>
      <c r="BY430" s="80"/>
      <c r="BZ430" s="80"/>
      <c r="CA430" s="80"/>
      <c r="CB430" s="80"/>
      <c r="CC430" s="80"/>
      <c r="CD430" s="80"/>
      <c r="CE430" s="80"/>
      <c r="CF430" s="80"/>
      <c r="CG430" s="80"/>
      <c r="CH430" s="80"/>
      <c r="CI430" s="80"/>
      <c r="CJ430" s="80"/>
      <c r="CK430" s="80"/>
      <c r="CL430" s="80"/>
      <c r="CM430" s="80"/>
      <c r="CN430" s="80"/>
      <c r="CO430" s="80"/>
      <c r="CP430" s="80"/>
      <c r="CQ430" s="80"/>
      <c r="CR430" s="80"/>
      <c r="CS430" s="80"/>
      <c r="CT430" s="80"/>
      <c r="CU430" s="80"/>
      <c r="CV430" s="80"/>
      <c r="CW430" s="80"/>
      <c r="CX430" s="80"/>
      <c r="CY430" s="80"/>
      <c r="CZ430" s="80"/>
      <c r="DA430" s="80"/>
      <c r="DB430" s="80"/>
      <c r="DC430" s="80"/>
      <c r="DD430" s="80"/>
      <c r="DE430" s="80"/>
      <c r="DF430" s="80"/>
      <c r="DG430" s="80"/>
      <c r="DH430" s="80"/>
      <c r="DI430" s="80"/>
      <c r="DJ430" s="80"/>
      <c r="DK430" s="80"/>
      <c r="DL430" s="80"/>
      <c r="DM430" s="80"/>
      <c r="DN430" s="80"/>
      <c r="DO430" s="80"/>
      <c r="DP430" s="80"/>
      <c r="DQ430" s="80"/>
      <c r="DR430" s="80"/>
      <c r="DS430" s="80"/>
      <c r="DT430" s="80"/>
      <c r="DU430" s="80"/>
      <c r="DV430" s="80"/>
      <c r="DW430" s="80"/>
      <c r="DX430" s="80"/>
      <c r="DY430" s="80"/>
      <c r="DZ430" s="80"/>
      <c r="EA430" s="80"/>
      <c r="EB430" s="80"/>
      <c r="EC430" s="80"/>
      <c r="ED430" s="80"/>
      <c r="EE430" s="80"/>
      <c r="EF430" s="80"/>
      <c r="EG430" s="80"/>
      <c r="EH430" s="80"/>
      <c r="EI430" s="80"/>
      <c r="EJ430" s="80"/>
      <c r="EK430" s="80"/>
      <c r="EL430" s="80"/>
      <c r="EM430" s="80"/>
      <c r="EN430" s="80"/>
      <c r="EO430" s="80"/>
      <c r="EP430" s="80"/>
      <c r="EQ430" s="80"/>
      <c r="ER430" s="80"/>
      <c r="ES430" s="80"/>
      <c r="ET430" s="80"/>
      <c r="EU430" s="80"/>
      <c r="EV430" s="80"/>
      <c r="EW430" s="80"/>
      <c r="EX430" s="80"/>
      <c r="EY430" s="80"/>
      <c r="EZ430" s="80"/>
      <c r="FA430" s="80"/>
      <c r="FB430" s="80"/>
      <c r="FC430" s="80"/>
      <c r="FD430" s="80"/>
      <c r="FE430" s="80"/>
      <c r="FF430" s="80"/>
      <c r="FG430" s="80"/>
      <c r="FH430" s="80"/>
      <c r="FI430" s="80"/>
      <c r="FJ430" s="80"/>
      <c r="FK430" s="80"/>
      <c r="FL430" s="80"/>
      <c r="FM430" s="80"/>
      <c r="FN430" s="80"/>
      <c r="FO430" s="80"/>
      <c r="FP430" s="80"/>
      <c r="FQ430" s="80"/>
      <c r="FR430" s="80"/>
      <c r="FS430" s="80"/>
      <c r="FT430" s="80"/>
      <c r="FU430" s="80"/>
      <c r="FV430" s="80"/>
      <c r="FW430" s="80"/>
      <c r="FX430" s="80"/>
      <c r="FY430" s="80"/>
      <c r="FZ430" s="80"/>
      <c r="GA430" s="80"/>
      <c r="GB430" s="80"/>
      <c r="GC430" s="80"/>
      <c r="GD430" s="80"/>
      <c r="GE430" s="80"/>
      <c r="GF430" s="80"/>
      <c r="GG430" s="80"/>
      <c r="GH430" s="80"/>
      <c r="GI430" s="80"/>
      <c r="GJ430" s="80"/>
      <c r="GK430" s="80"/>
      <c r="GL430" s="80"/>
      <c r="GM430" s="80"/>
      <c r="GN430" s="80"/>
      <c r="GO430" s="80"/>
      <c r="GP430" s="80"/>
      <c r="GQ430" s="80"/>
      <c r="GR430" s="80"/>
      <c r="GS430" s="80"/>
      <c r="GT430" s="80"/>
      <c r="GU430" s="80"/>
      <c r="GV430" s="80"/>
      <c r="GW430" s="80"/>
      <c r="GX430" s="80"/>
      <c r="GY430" s="80"/>
      <c r="GZ430" s="80"/>
      <c r="HA430" s="80"/>
      <c r="HB430" s="80"/>
      <c r="HC430" s="80"/>
      <c r="HD430" s="80"/>
      <c r="HE430" s="80"/>
      <c r="HF430" s="80"/>
      <c r="HG430" s="80"/>
      <c r="HH430" s="80"/>
      <c r="HI430" s="80"/>
      <c r="HJ430" s="80"/>
      <c r="HK430" s="80"/>
      <c r="HL430" s="80"/>
      <c r="HM430" s="80"/>
      <c r="HN430" s="80"/>
      <c r="HO430" s="80"/>
      <c r="HP430" s="80"/>
      <c r="HQ430" s="80"/>
      <c r="HR430" s="80"/>
      <c r="HS430" s="80"/>
      <c r="HT430" s="80"/>
      <c r="HU430" s="80"/>
      <c r="HV430" s="80"/>
      <c r="HW430" s="80"/>
      <c r="HX430" s="80"/>
      <c r="HY430" s="80"/>
      <c r="HZ430" s="80"/>
      <c r="IA430" s="80"/>
      <c r="IB430" s="80"/>
      <c r="IC430" s="80"/>
    </row>
    <row r="431" s="80" customFormat="true" ht="14.35" hidden="false" customHeight="false" outlineLevel="0" collapsed="false">
      <c r="A431" s="36" t="s">
        <v>719</v>
      </c>
      <c r="B431" s="54" t="s">
        <v>720</v>
      </c>
      <c r="C431" s="21" t="n">
        <f aca="false">D431+K431+M431+O431+Q431+S431+T431+U431+V431</f>
        <v>4806448.84</v>
      </c>
      <c r="D431" s="21" t="n">
        <f aca="false">E431+F431+G431+H431+I431</f>
        <v>0</v>
      </c>
      <c r="E431" s="21" t="n">
        <v>0</v>
      </c>
      <c r="F431" s="49" t="n">
        <v>0</v>
      </c>
      <c r="G431" s="49" t="n">
        <v>0</v>
      </c>
      <c r="H431" s="49" t="n">
        <v>0</v>
      </c>
      <c r="I431" s="49" t="n">
        <v>0</v>
      </c>
      <c r="J431" s="118" t="n">
        <v>0</v>
      </c>
      <c r="K431" s="118" t="n">
        <v>0</v>
      </c>
      <c r="L431" s="49" t="n">
        <v>1260</v>
      </c>
      <c r="M431" s="49" t="n">
        <v>4700799</v>
      </c>
      <c r="N431" s="118" t="n">
        <v>0</v>
      </c>
      <c r="O431" s="118" t="n">
        <v>0</v>
      </c>
      <c r="P431" s="49" t="n">
        <v>0</v>
      </c>
      <c r="Q431" s="49" t="n">
        <v>0</v>
      </c>
      <c r="R431" s="49" t="n">
        <v>0</v>
      </c>
      <c r="S431" s="49" t="n">
        <v>0</v>
      </c>
      <c r="T431" s="49" t="n">
        <v>0</v>
      </c>
      <c r="U431" s="49" t="n">
        <v>0</v>
      </c>
      <c r="V431" s="49" t="n">
        <v>105649.84</v>
      </c>
      <c r="W431" s="116"/>
      <c r="X431" s="116"/>
    </row>
    <row r="432" s="1" customFormat="true" ht="14.35" hidden="false" customHeight="false" outlineLevel="0" collapsed="false">
      <c r="A432" s="17" t="n">
        <v>4</v>
      </c>
      <c r="B432" s="37" t="s">
        <v>286</v>
      </c>
      <c r="C432" s="21" t="n">
        <f aca="false">C433</f>
        <v>9897587</v>
      </c>
      <c r="D432" s="21" t="n">
        <f aca="false">D433</f>
        <v>2890421</v>
      </c>
      <c r="E432" s="21" t="n">
        <f aca="false">E433</f>
        <v>2279224</v>
      </c>
      <c r="F432" s="21" t="n">
        <f aca="false">F433</f>
        <v>329256</v>
      </c>
      <c r="G432" s="21" t="n">
        <f aca="false">G433</f>
        <v>0</v>
      </c>
      <c r="H432" s="21" t="n">
        <f aca="false">H433</f>
        <v>281941</v>
      </c>
      <c r="I432" s="21" t="n">
        <f aca="false">I433</f>
        <v>0</v>
      </c>
      <c r="J432" s="21" t="n">
        <f aca="false">J433</f>
        <v>0</v>
      </c>
      <c r="K432" s="21" t="n">
        <f aca="false">K433</f>
        <v>0</v>
      </c>
      <c r="L432" s="21" t="n">
        <f aca="false">L433</f>
        <v>326</v>
      </c>
      <c r="M432" s="21" t="n">
        <f aca="false">M433</f>
        <v>845825</v>
      </c>
      <c r="N432" s="21" t="n">
        <f aca="false">N433</f>
        <v>0</v>
      </c>
      <c r="O432" s="21" t="n">
        <f aca="false">O433</f>
        <v>0</v>
      </c>
      <c r="P432" s="21" t="n">
        <f aca="false">P433</f>
        <v>806</v>
      </c>
      <c r="Q432" s="21" t="n">
        <f aca="false">Q433</f>
        <v>5592719</v>
      </c>
      <c r="R432" s="21" t="n">
        <f aca="false">R433</f>
        <v>0</v>
      </c>
      <c r="S432" s="21" t="n">
        <f aca="false">S433</f>
        <v>0</v>
      </c>
      <c r="T432" s="21" t="n">
        <f aca="false">T433</f>
        <v>0</v>
      </c>
      <c r="U432" s="21" t="n">
        <f aca="false">U433</f>
        <v>0</v>
      </c>
      <c r="V432" s="21" t="n">
        <f aca="false">V433</f>
        <v>568622</v>
      </c>
      <c r="W432" s="116"/>
      <c r="X432" s="116"/>
    </row>
    <row r="433" s="60" customFormat="true" ht="14.35" hidden="false" customHeight="false" outlineLevel="0" collapsed="false">
      <c r="A433" s="38" t="s">
        <v>132</v>
      </c>
      <c r="B433" s="37" t="s">
        <v>286</v>
      </c>
      <c r="C433" s="21" t="n">
        <f aca="false">SUM(C434:C439)</f>
        <v>9897587</v>
      </c>
      <c r="D433" s="21" t="n">
        <f aca="false">SUM(D434:D439)</f>
        <v>2890421</v>
      </c>
      <c r="E433" s="21" t="n">
        <f aca="false">SUM(E434:E439)</f>
        <v>2279224</v>
      </c>
      <c r="F433" s="21" t="n">
        <f aca="false">SUM(F434:F439)</f>
        <v>329256</v>
      </c>
      <c r="G433" s="21" t="n">
        <f aca="false">SUM(G434:G439)</f>
        <v>0</v>
      </c>
      <c r="H433" s="21" t="n">
        <f aca="false">SUM(H434:H439)</f>
        <v>281941</v>
      </c>
      <c r="I433" s="21" t="n">
        <f aca="false">SUM(I434:I439)</f>
        <v>0</v>
      </c>
      <c r="J433" s="21" t="n">
        <f aca="false">SUM(J434:J439)</f>
        <v>0</v>
      </c>
      <c r="K433" s="21" t="n">
        <f aca="false">SUM(K434:K439)</f>
        <v>0</v>
      </c>
      <c r="L433" s="21" t="n">
        <f aca="false">SUM(L434:L439)</f>
        <v>326</v>
      </c>
      <c r="M433" s="21" t="n">
        <f aca="false">SUM(M434:M439)</f>
        <v>845825</v>
      </c>
      <c r="N433" s="21" t="n">
        <f aca="false">SUM(N434:N439)</f>
        <v>0</v>
      </c>
      <c r="O433" s="21" t="n">
        <f aca="false">SUM(O434:O439)</f>
        <v>0</v>
      </c>
      <c r="P433" s="21" t="n">
        <f aca="false">SUM(P434:P439)</f>
        <v>806</v>
      </c>
      <c r="Q433" s="21" t="n">
        <f aca="false">SUM(Q434:Q439)</f>
        <v>5592719</v>
      </c>
      <c r="R433" s="21" t="n">
        <f aca="false">SUM(R434:R439)</f>
        <v>0</v>
      </c>
      <c r="S433" s="21" t="n">
        <f aca="false">SUM(S434:S439)</f>
        <v>0</v>
      </c>
      <c r="T433" s="21" t="n">
        <f aca="false">SUM(T434:T439)</f>
        <v>0</v>
      </c>
      <c r="U433" s="21" t="n">
        <f aca="false">SUM(U434:U439)</f>
        <v>0</v>
      </c>
      <c r="V433" s="21" t="n">
        <f aca="false">SUM(V434:V439)</f>
        <v>568622</v>
      </c>
      <c r="W433" s="116"/>
      <c r="X433" s="116"/>
    </row>
    <row r="434" s="60" customFormat="true" ht="14.35" hidden="false" customHeight="false" outlineLevel="0" collapsed="false">
      <c r="A434" s="36" t="s">
        <v>134</v>
      </c>
      <c r="B434" s="37" t="s">
        <v>721</v>
      </c>
      <c r="C434" s="21" t="n">
        <f aca="false">D434+M434+Q434+V434</f>
        <v>601914</v>
      </c>
      <c r="D434" s="21" t="n">
        <f aca="false">SUM(E434:I434)</f>
        <v>528678</v>
      </c>
      <c r="E434" s="123" t="n">
        <v>459858</v>
      </c>
      <c r="F434" s="123" t="n">
        <v>68820</v>
      </c>
      <c r="G434" s="21" t="n">
        <v>0</v>
      </c>
      <c r="H434" s="21" t="n">
        <v>0</v>
      </c>
      <c r="I434" s="21" t="n">
        <v>0</v>
      </c>
      <c r="J434" s="21" t="n">
        <v>0</v>
      </c>
      <c r="K434" s="21" t="n">
        <v>0</v>
      </c>
      <c r="L434" s="21" t="n">
        <v>0</v>
      </c>
      <c r="M434" s="21" t="n">
        <v>0</v>
      </c>
      <c r="N434" s="21" t="n">
        <v>0</v>
      </c>
      <c r="O434" s="21" t="n">
        <v>0</v>
      </c>
      <c r="P434" s="21" t="n">
        <v>0</v>
      </c>
      <c r="Q434" s="21" t="n">
        <v>0</v>
      </c>
      <c r="R434" s="21" t="n">
        <v>0</v>
      </c>
      <c r="S434" s="21" t="n">
        <v>0</v>
      </c>
      <c r="T434" s="21" t="n">
        <v>0</v>
      </c>
      <c r="U434" s="21" t="n">
        <v>0</v>
      </c>
      <c r="V434" s="123" t="n">
        <v>73236</v>
      </c>
      <c r="W434" s="116"/>
      <c r="X434" s="116"/>
      <c r="Y434" s="80"/>
      <c r="Z434" s="80"/>
      <c r="AA434" s="80"/>
      <c r="AB434" s="80"/>
      <c r="AC434" s="80"/>
      <c r="AD434" s="80"/>
      <c r="AE434" s="80"/>
      <c r="AF434" s="80"/>
      <c r="AG434" s="80"/>
      <c r="AH434" s="80"/>
      <c r="AI434" s="80"/>
      <c r="AJ434" s="80"/>
      <c r="AK434" s="80"/>
      <c r="AL434" s="80"/>
      <c r="AM434" s="80"/>
      <c r="AN434" s="80"/>
      <c r="AO434" s="80"/>
      <c r="AP434" s="80"/>
      <c r="AQ434" s="80"/>
      <c r="AR434" s="80"/>
      <c r="AS434" s="80"/>
      <c r="AT434" s="80"/>
      <c r="AU434" s="80"/>
      <c r="AV434" s="80"/>
      <c r="AW434" s="80"/>
      <c r="AX434" s="80"/>
      <c r="AY434" s="80"/>
      <c r="AZ434" s="80"/>
      <c r="BA434" s="80"/>
      <c r="BB434" s="80"/>
      <c r="BC434" s="80"/>
      <c r="BD434" s="80"/>
      <c r="BE434" s="80"/>
      <c r="BF434" s="80"/>
      <c r="BG434" s="80"/>
      <c r="BH434" s="80"/>
      <c r="BI434" s="80"/>
      <c r="BJ434" s="80"/>
      <c r="BK434" s="80"/>
      <c r="BL434" s="80"/>
      <c r="BM434" s="80"/>
      <c r="BN434" s="80"/>
      <c r="BO434" s="80"/>
      <c r="BP434" s="80"/>
      <c r="BQ434" s="80"/>
      <c r="BR434" s="80"/>
      <c r="BS434" s="80"/>
      <c r="BT434" s="80"/>
      <c r="BU434" s="80"/>
      <c r="BV434" s="80"/>
      <c r="BW434" s="80"/>
      <c r="BX434" s="80"/>
      <c r="BY434" s="80"/>
      <c r="BZ434" s="80"/>
      <c r="CA434" s="80"/>
      <c r="CB434" s="80"/>
      <c r="CC434" s="80"/>
      <c r="CD434" s="80"/>
      <c r="CE434" s="80"/>
      <c r="CF434" s="80"/>
      <c r="CG434" s="80"/>
      <c r="CH434" s="80"/>
      <c r="CI434" s="80"/>
      <c r="CJ434" s="80"/>
      <c r="CK434" s="80"/>
      <c r="CL434" s="80"/>
      <c r="CM434" s="80"/>
      <c r="CN434" s="80"/>
      <c r="CO434" s="80"/>
      <c r="CP434" s="80"/>
      <c r="CQ434" s="80"/>
      <c r="CR434" s="80"/>
      <c r="CS434" s="80"/>
      <c r="CT434" s="80"/>
      <c r="CU434" s="80"/>
      <c r="CV434" s="80"/>
      <c r="CW434" s="80"/>
      <c r="CX434" s="80"/>
      <c r="CY434" s="80"/>
      <c r="CZ434" s="80"/>
      <c r="DA434" s="80"/>
      <c r="DB434" s="80"/>
      <c r="DC434" s="80"/>
      <c r="DD434" s="80"/>
      <c r="DE434" s="80"/>
      <c r="DF434" s="80"/>
      <c r="DG434" s="80"/>
      <c r="DH434" s="80"/>
      <c r="DI434" s="80"/>
      <c r="DJ434" s="80"/>
      <c r="DK434" s="80"/>
      <c r="DL434" s="80"/>
      <c r="DM434" s="80"/>
      <c r="DN434" s="80"/>
      <c r="DO434" s="80"/>
      <c r="DP434" s="80"/>
      <c r="DQ434" s="80"/>
      <c r="DR434" s="80"/>
      <c r="DS434" s="80"/>
      <c r="DT434" s="80"/>
      <c r="DU434" s="80"/>
      <c r="DV434" s="80"/>
      <c r="DW434" s="80"/>
      <c r="DX434" s="80"/>
      <c r="DY434" s="80"/>
      <c r="DZ434" s="80"/>
      <c r="EA434" s="80"/>
      <c r="EB434" s="80"/>
      <c r="EC434" s="80"/>
      <c r="ED434" s="80"/>
      <c r="EE434" s="80"/>
      <c r="EF434" s="80"/>
      <c r="EG434" s="80"/>
      <c r="EH434" s="80"/>
      <c r="EI434" s="80"/>
      <c r="EJ434" s="80"/>
      <c r="EK434" s="80"/>
      <c r="EL434" s="80"/>
      <c r="EM434" s="80"/>
      <c r="EN434" s="80"/>
      <c r="EO434" s="80"/>
      <c r="EP434" s="80"/>
      <c r="EQ434" s="80"/>
      <c r="ER434" s="80"/>
      <c r="ES434" s="80"/>
      <c r="ET434" s="80"/>
      <c r="EU434" s="80"/>
      <c r="EV434" s="80"/>
      <c r="EW434" s="80"/>
      <c r="EX434" s="80"/>
      <c r="EY434" s="80"/>
      <c r="EZ434" s="80"/>
      <c r="FA434" s="80"/>
      <c r="FB434" s="80"/>
      <c r="FC434" s="80"/>
      <c r="FD434" s="80"/>
      <c r="FE434" s="80"/>
      <c r="FF434" s="80"/>
      <c r="FG434" s="80"/>
      <c r="FH434" s="80"/>
      <c r="FI434" s="80"/>
      <c r="FJ434" s="80"/>
      <c r="FK434" s="80"/>
      <c r="FL434" s="80"/>
      <c r="FM434" s="80"/>
      <c r="FN434" s="80"/>
      <c r="FO434" s="80"/>
      <c r="FP434" s="80"/>
      <c r="FQ434" s="80"/>
      <c r="FR434" s="80"/>
      <c r="FS434" s="80"/>
      <c r="FT434" s="80"/>
      <c r="FU434" s="80"/>
      <c r="FV434" s="80"/>
      <c r="FW434" s="80"/>
      <c r="FX434" s="80"/>
      <c r="FY434" s="80"/>
      <c r="FZ434" s="80"/>
      <c r="GA434" s="80"/>
      <c r="GB434" s="80"/>
      <c r="GC434" s="80"/>
      <c r="GD434" s="80"/>
      <c r="GE434" s="80"/>
      <c r="GF434" s="80"/>
      <c r="GG434" s="80"/>
      <c r="GH434" s="80"/>
      <c r="GI434" s="80"/>
      <c r="GJ434" s="80"/>
      <c r="GK434" s="80"/>
      <c r="GL434" s="80"/>
      <c r="GM434" s="80"/>
      <c r="GN434" s="80"/>
      <c r="GO434" s="80"/>
      <c r="GP434" s="80"/>
      <c r="GQ434" s="80"/>
      <c r="GR434" s="80"/>
      <c r="GS434" s="80"/>
      <c r="GT434" s="80"/>
      <c r="GU434" s="80"/>
      <c r="GV434" s="80"/>
      <c r="GW434" s="80"/>
      <c r="GX434" s="80"/>
      <c r="GY434" s="80"/>
      <c r="GZ434" s="80"/>
      <c r="HA434" s="80"/>
      <c r="HB434" s="80"/>
      <c r="HC434" s="80"/>
      <c r="HD434" s="80"/>
      <c r="HE434" s="80"/>
      <c r="HF434" s="80"/>
      <c r="HG434" s="80"/>
      <c r="HH434" s="80"/>
      <c r="HI434" s="80"/>
      <c r="HJ434" s="80"/>
      <c r="HK434" s="80"/>
      <c r="HL434" s="80"/>
      <c r="HM434" s="80"/>
      <c r="HN434" s="80"/>
      <c r="HO434" s="80"/>
      <c r="HP434" s="80"/>
      <c r="HQ434" s="80"/>
      <c r="HR434" s="80"/>
      <c r="HS434" s="80"/>
      <c r="HT434" s="80"/>
      <c r="HU434" s="80"/>
      <c r="HV434" s="80"/>
      <c r="HW434" s="80"/>
      <c r="HX434" s="80"/>
      <c r="HY434" s="80"/>
      <c r="HZ434" s="80"/>
      <c r="IA434" s="80"/>
      <c r="IB434" s="80"/>
      <c r="IC434" s="80"/>
    </row>
    <row r="435" s="60" customFormat="true" ht="14.35" hidden="false" customHeight="false" outlineLevel="0" collapsed="false">
      <c r="A435" s="36" t="s">
        <v>136</v>
      </c>
      <c r="B435" s="37" t="s">
        <v>722</v>
      </c>
      <c r="C435" s="21" t="n">
        <f aca="false">D435+M435+Q435+V435</f>
        <v>4454040</v>
      </c>
      <c r="D435" s="21" t="n">
        <f aca="false">SUM(E435:I435)</f>
        <v>610465</v>
      </c>
      <c r="E435" s="123" t="n">
        <v>532088</v>
      </c>
      <c r="F435" s="123" t="n">
        <v>78377</v>
      </c>
      <c r="G435" s="21" t="n">
        <v>0</v>
      </c>
      <c r="H435" s="21" t="n">
        <v>0</v>
      </c>
      <c r="I435" s="21" t="n">
        <v>0</v>
      </c>
      <c r="J435" s="21" t="n">
        <v>0</v>
      </c>
      <c r="K435" s="21" t="n">
        <v>0</v>
      </c>
      <c r="L435" s="21" t="n">
        <v>0</v>
      </c>
      <c r="M435" s="21" t="n">
        <v>0</v>
      </c>
      <c r="N435" s="21" t="n">
        <v>0</v>
      </c>
      <c r="O435" s="21" t="n">
        <v>0</v>
      </c>
      <c r="P435" s="123" t="n">
        <v>520</v>
      </c>
      <c r="Q435" s="123" t="n">
        <v>3721724</v>
      </c>
      <c r="R435" s="21" t="n">
        <v>0</v>
      </c>
      <c r="S435" s="21" t="n">
        <v>0</v>
      </c>
      <c r="T435" s="21" t="n">
        <v>0</v>
      </c>
      <c r="U435" s="21" t="n">
        <v>0</v>
      </c>
      <c r="V435" s="123" t="n">
        <v>121851</v>
      </c>
      <c r="W435" s="116"/>
      <c r="X435" s="116"/>
      <c r="Y435" s="80"/>
      <c r="Z435" s="80"/>
      <c r="AA435" s="80"/>
      <c r="AB435" s="80"/>
      <c r="AC435" s="80"/>
      <c r="AD435" s="80"/>
      <c r="AE435" s="80"/>
      <c r="AF435" s="80"/>
      <c r="AG435" s="80"/>
      <c r="AH435" s="80"/>
      <c r="AI435" s="80"/>
      <c r="AJ435" s="80"/>
      <c r="AK435" s="80"/>
      <c r="AL435" s="80"/>
      <c r="AM435" s="80"/>
      <c r="AN435" s="80"/>
      <c r="AO435" s="80"/>
      <c r="AP435" s="80"/>
      <c r="AQ435" s="80"/>
      <c r="AR435" s="80"/>
      <c r="AS435" s="80"/>
      <c r="AT435" s="80"/>
      <c r="AU435" s="80"/>
      <c r="AV435" s="80"/>
      <c r="AW435" s="80"/>
      <c r="AX435" s="80"/>
      <c r="AY435" s="80"/>
      <c r="AZ435" s="80"/>
      <c r="BA435" s="80"/>
      <c r="BB435" s="80"/>
      <c r="BC435" s="80"/>
      <c r="BD435" s="80"/>
      <c r="BE435" s="80"/>
      <c r="BF435" s="80"/>
      <c r="BG435" s="80"/>
      <c r="BH435" s="80"/>
      <c r="BI435" s="80"/>
      <c r="BJ435" s="80"/>
      <c r="BK435" s="80"/>
      <c r="BL435" s="80"/>
      <c r="BM435" s="80"/>
      <c r="BN435" s="80"/>
      <c r="BO435" s="80"/>
      <c r="BP435" s="80"/>
      <c r="BQ435" s="80"/>
      <c r="BR435" s="80"/>
      <c r="BS435" s="80"/>
      <c r="BT435" s="80"/>
      <c r="BU435" s="80"/>
      <c r="BV435" s="80"/>
      <c r="BW435" s="80"/>
      <c r="BX435" s="80"/>
      <c r="BY435" s="80"/>
      <c r="BZ435" s="80"/>
      <c r="CA435" s="80"/>
      <c r="CB435" s="80"/>
      <c r="CC435" s="80"/>
      <c r="CD435" s="80"/>
      <c r="CE435" s="80"/>
      <c r="CF435" s="80"/>
      <c r="CG435" s="80"/>
      <c r="CH435" s="80"/>
      <c r="CI435" s="80"/>
      <c r="CJ435" s="80"/>
      <c r="CK435" s="80"/>
      <c r="CL435" s="80"/>
      <c r="CM435" s="80"/>
      <c r="CN435" s="80"/>
      <c r="CO435" s="80"/>
      <c r="CP435" s="80"/>
      <c r="CQ435" s="80"/>
      <c r="CR435" s="80"/>
      <c r="CS435" s="80"/>
      <c r="CT435" s="80"/>
      <c r="CU435" s="80"/>
      <c r="CV435" s="80"/>
      <c r="CW435" s="80"/>
      <c r="CX435" s="80"/>
      <c r="CY435" s="80"/>
      <c r="CZ435" s="80"/>
      <c r="DA435" s="80"/>
      <c r="DB435" s="80"/>
      <c r="DC435" s="80"/>
      <c r="DD435" s="80"/>
      <c r="DE435" s="80"/>
      <c r="DF435" s="80"/>
      <c r="DG435" s="80"/>
      <c r="DH435" s="80"/>
      <c r="DI435" s="80"/>
      <c r="DJ435" s="80"/>
      <c r="DK435" s="80"/>
      <c r="DL435" s="80"/>
      <c r="DM435" s="80"/>
      <c r="DN435" s="80"/>
      <c r="DO435" s="80"/>
      <c r="DP435" s="80"/>
      <c r="DQ435" s="80"/>
      <c r="DR435" s="80"/>
      <c r="DS435" s="80"/>
      <c r="DT435" s="80"/>
      <c r="DU435" s="80"/>
      <c r="DV435" s="80"/>
      <c r="DW435" s="80"/>
      <c r="DX435" s="80"/>
      <c r="DY435" s="80"/>
      <c r="DZ435" s="80"/>
      <c r="EA435" s="80"/>
      <c r="EB435" s="80"/>
      <c r="EC435" s="80"/>
      <c r="ED435" s="80"/>
      <c r="EE435" s="80"/>
      <c r="EF435" s="80"/>
      <c r="EG435" s="80"/>
      <c r="EH435" s="80"/>
      <c r="EI435" s="80"/>
      <c r="EJ435" s="80"/>
      <c r="EK435" s="80"/>
      <c r="EL435" s="80"/>
      <c r="EM435" s="80"/>
      <c r="EN435" s="80"/>
      <c r="EO435" s="80"/>
      <c r="EP435" s="80"/>
      <c r="EQ435" s="80"/>
      <c r="ER435" s="80"/>
      <c r="ES435" s="80"/>
      <c r="ET435" s="80"/>
      <c r="EU435" s="80"/>
      <c r="EV435" s="80"/>
      <c r="EW435" s="80"/>
      <c r="EX435" s="80"/>
      <c r="EY435" s="80"/>
      <c r="EZ435" s="80"/>
      <c r="FA435" s="80"/>
      <c r="FB435" s="80"/>
      <c r="FC435" s="80"/>
      <c r="FD435" s="80"/>
      <c r="FE435" s="80"/>
      <c r="FF435" s="80"/>
      <c r="FG435" s="80"/>
      <c r="FH435" s="80"/>
      <c r="FI435" s="80"/>
      <c r="FJ435" s="80"/>
      <c r="FK435" s="80"/>
      <c r="FL435" s="80"/>
      <c r="FM435" s="80"/>
      <c r="FN435" s="80"/>
      <c r="FO435" s="80"/>
      <c r="FP435" s="80"/>
      <c r="FQ435" s="80"/>
      <c r="FR435" s="80"/>
      <c r="FS435" s="80"/>
      <c r="FT435" s="80"/>
      <c r="FU435" s="80"/>
      <c r="FV435" s="80"/>
      <c r="FW435" s="80"/>
      <c r="FX435" s="80"/>
      <c r="FY435" s="80"/>
      <c r="FZ435" s="80"/>
      <c r="GA435" s="80"/>
      <c r="GB435" s="80"/>
      <c r="GC435" s="80"/>
      <c r="GD435" s="80"/>
      <c r="GE435" s="80"/>
      <c r="GF435" s="80"/>
      <c r="GG435" s="80"/>
      <c r="GH435" s="80"/>
      <c r="GI435" s="80"/>
      <c r="GJ435" s="80"/>
      <c r="GK435" s="80"/>
      <c r="GL435" s="80"/>
      <c r="GM435" s="80"/>
      <c r="GN435" s="80"/>
      <c r="GO435" s="80"/>
      <c r="GP435" s="80"/>
      <c r="GQ435" s="80"/>
      <c r="GR435" s="80"/>
      <c r="GS435" s="80"/>
      <c r="GT435" s="80"/>
      <c r="GU435" s="80"/>
      <c r="GV435" s="80"/>
      <c r="GW435" s="80"/>
      <c r="GX435" s="80"/>
      <c r="GY435" s="80"/>
      <c r="GZ435" s="80"/>
      <c r="HA435" s="80"/>
      <c r="HB435" s="80"/>
      <c r="HC435" s="80"/>
      <c r="HD435" s="80"/>
      <c r="HE435" s="80"/>
      <c r="HF435" s="80"/>
      <c r="HG435" s="80"/>
      <c r="HH435" s="80"/>
      <c r="HI435" s="80"/>
      <c r="HJ435" s="80"/>
      <c r="HK435" s="80"/>
      <c r="HL435" s="80"/>
      <c r="HM435" s="80"/>
      <c r="HN435" s="80"/>
      <c r="HO435" s="80"/>
      <c r="HP435" s="80"/>
      <c r="HQ435" s="80"/>
      <c r="HR435" s="80"/>
      <c r="HS435" s="80"/>
      <c r="HT435" s="80"/>
      <c r="HU435" s="80"/>
      <c r="HV435" s="80"/>
      <c r="HW435" s="80"/>
      <c r="HX435" s="80"/>
      <c r="HY435" s="80"/>
      <c r="HZ435" s="80"/>
      <c r="IA435" s="80"/>
      <c r="IB435" s="80"/>
      <c r="IC435" s="80"/>
    </row>
    <row r="436" s="60" customFormat="true" ht="14.35" hidden="false" customHeight="false" outlineLevel="0" collapsed="false">
      <c r="A436" s="36" t="s">
        <v>138</v>
      </c>
      <c r="B436" s="37" t="s">
        <v>723</v>
      </c>
      <c r="C436" s="21" t="n">
        <f aca="false">D436+M436+Q436+V436</f>
        <v>3433801</v>
      </c>
      <c r="D436" s="21" t="n">
        <f aca="false">SUM(E436:I436)</f>
        <v>567769</v>
      </c>
      <c r="E436" s="123" t="n">
        <v>285828</v>
      </c>
      <c r="F436" s="123" t="n">
        <v>0</v>
      </c>
      <c r="G436" s="21" t="n">
        <v>0</v>
      </c>
      <c r="H436" s="21" t="n">
        <v>281941</v>
      </c>
      <c r="I436" s="21" t="n">
        <v>0</v>
      </c>
      <c r="J436" s="21" t="n">
        <v>0</v>
      </c>
      <c r="K436" s="21" t="n">
        <v>0</v>
      </c>
      <c r="L436" s="21" t="n">
        <v>326</v>
      </c>
      <c r="M436" s="21" t="n">
        <v>845825</v>
      </c>
      <c r="N436" s="21" t="n">
        <v>0</v>
      </c>
      <c r="O436" s="21" t="n">
        <v>0</v>
      </c>
      <c r="P436" s="123" t="n">
        <v>286</v>
      </c>
      <c r="Q436" s="123" t="n">
        <v>1870995</v>
      </c>
      <c r="R436" s="21" t="n">
        <v>0</v>
      </c>
      <c r="S436" s="21" t="n">
        <v>0</v>
      </c>
      <c r="T436" s="21" t="n">
        <v>0</v>
      </c>
      <c r="U436" s="21" t="n">
        <v>0</v>
      </c>
      <c r="V436" s="123" t="n">
        <v>149212</v>
      </c>
      <c r="W436" s="116"/>
      <c r="X436" s="116"/>
      <c r="Y436" s="80"/>
      <c r="Z436" s="80"/>
      <c r="AA436" s="80"/>
      <c r="AB436" s="80"/>
      <c r="AC436" s="80"/>
      <c r="AD436" s="80"/>
      <c r="AE436" s="80"/>
      <c r="AF436" s="80"/>
      <c r="AG436" s="80"/>
      <c r="AH436" s="80"/>
      <c r="AI436" s="80"/>
      <c r="AJ436" s="80"/>
      <c r="AK436" s="80"/>
      <c r="AL436" s="80"/>
      <c r="AM436" s="80"/>
      <c r="AN436" s="80"/>
      <c r="AO436" s="80"/>
      <c r="AP436" s="80"/>
      <c r="AQ436" s="80"/>
      <c r="AR436" s="80"/>
      <c r="AS436" s="80"/>
      <c r="AT436" s="80"/>
      <c r="AU436" s="80"/>
      <c r="AV436" s="80"/>
      <c r="AW436" s="80"/>
      <c r="AX436" s="80"/>
      <c r="AY436" s="80"/>
      <c r="AZ436" s="80"/>
      <c r="BA436" s="80"/>
      <c r="BB436" s="80"/>
      <c r="BC436" s="80"/>
      <c r="BD436" s="80"/>
      <c r="BE436" s="80"/>
      <c r="BF436" s="80"/>
      <c r="BG436" s="80"/>
      <c r="BH436" s="80"/>
      <c r="BI436" s="80"/>
      <c r="BJ436" s="80"/>
      <c r="BK436" s="80"/>
      <c r="BL436" s="80"/>
      <c r="BM436" s="80"/>
      <c r="BN436" s="80"/>
      <c r="BO436" s="80"/>
      <c r="BP436" s="80"/>
      <c r="BQ436" s="80"/>
      <c r="BR436" s="80"/>
      <c r="BS436" s="80"/>
      <c r="BT436" s="80"/>
      <c r="BU436" s="80"/>
      <c r="BV436" s="80"/>
      <c r="BW436" s="80"/>
      <c r="BX436" s="80"/>
      <c r="BY436" s="80"/>
      <c r="BZ436" s="80"/>
      <c r="CA436" s="80"/>
      <c r="CB436" s="80"/>
      <c r="CC436" s="80"/>
      <c r="CD436" s="80"/>
      <c r="CE436" s="80"/>
      <c r="CF436" s="80"/>
      <c r="CG436" s="80"/>
      <c r="CH436" s="80"/>
      <c r="CI436" s="80"/>
      <c r="CJ436" s="80"/>
      <c r="CK436" s="80"/>
      <c r="CL436" s="80"/>
      <c r="CM436" s="80"/>
      <c r="CN436" s="80"/>
      <c r="CO436" s="80"/>
      <c r="CP436" s="80"/>
      <c r="CQ436" s="80"/>
      <c r="CR436" s="80"/>
      <c r="CS436" s="80"/>
      <c r="CT436" s="80"/>
      <c r="CU436" s="80"/>
      <c r="CV436" s="80"/>
      <c r="CW436" s="80"/>
      <c r="CX436" s="80"/>
      <c r="CY436" s="80"/>
      <c r="CZ436" s="80"/>
      <c r="DA436" s="80"/>
      <c r="DB436" s="80"/>
      <c r="DC436" s="80"/>
      <c r="DD436" s="80"/>
      <c r="DE436" s="80"/>
      <c r="DF436" s="80"/>
      <c r="DG436" s="80"/>
      <c r="DH436" s="80"/>
      <c r="DI436" s="80"/>
      <c r="DJ436" s="80"/>
      <c r="DK436" s="80"/>
      <c r="DL436" s="80"/>
      <c r="DM436" s="80"/>
      <c r="DN436" s="80"/>
      <c r="DO436" s="80"/>
      <c r="DP436" s="80"/>
      <c r="DQ436" s="80"/>
      <c r="DR436" s="80"/>
      <c r="DS436" s="80"/>
      <c r="DT436" s="80"/>
      <c r="DU436" s="80"/>
      <c r="DV436" s="80"/>
      <c r="DW436" s="80"/>
      <c r="DX436" s="80"/>
      <c r="DY436" s="80"/>
      <c r="DZ436" s="80"/>
      <c r="EA436" s="80"/>
      <c r="EB436" s="80"/>
      <c r="EC436" s="80"/>
      <c r="ED436" s="80"/>
      <c r="EE436" s="80"/>
      <c r="EF436" s="80"/>
      <c r="EG436" s="80"/>
      <c r="EH436" s="80"/>
      <c r="EI436" s="80"/>
      <c r="EJ436" s="80"/>
      <c r="EK436" s="80"/>
      <c r="EL436" s="80"/>
      <c r="EM436" s="80"/>
      <c r="EN436" s="80"/>
      <c r="EO436" s="80"/>
      <c r="EP436" s="80"/>
      <c r="EQ436" s="80"/>
      <c r="ER436" s="80"/>
      <c r="ES436" s="80"/>
      <c r="ET436" s="80"/>
      <c r="EU436" s="80"/>
      <c r="EV436" s="80"/>
      <c r="EW436" s="80"/>
      <c r="EX436" s="80"/>
      <c r="EY436" s="80"/>
      <c r="EZ436" s="80"/>
      <c r="FA436" s="80"/>
      <c r="FB436" s="80"/>
      <c r="FC436" s="80"/>
      <c r="FD436" s="80"/>
      <c r="FE436" s="80"/>
      <c r="FF436" s="80"/>
      <c r="FG436" s="80"/>
      <c r="FH436" s="80"/>
      <c r="FI436" s="80"/>
      <c r="FJ436" s="80"/>
      <c r="FK436" s="80"/>
      <c r="FL436" s="80"/>
      <c r="FM436" s="80"/>
      <c r="FN436" s="80"/>
      <c r="FO436" s="80"/>
      <c r="FP436" s="80"/>
      <c r="FQ436" s="80"/>
      <c r="FR436" s="80"/>
      <c r="FS436" s="80"/>
      <c r="FT436" s="80"/>
      <c r="FU436" s="80"/>
      <c r="FV436" s="80"/>
      <c r="FW436" s="80"/>
      <c r="FX436" s="80"/>
      <c r="FY436" s="80"/>
      <c r="FZ436" s="80"/>
      <c r="GA436" s="80"/>
      <c r="GB436" s="80"/>
      <c r="GC436" s="80"/>
      <c r="GD436" s="80"/>
      <c r="GE436" s="80"/>
      <c r="GF436" s="80"/>
      <c r="GG436" s="80"/>
      <c r="GH436" s="80"/>
      <c r="GI436" s="80"/>
      <c r="GJ436" s="80"/>
      <c r="GK436" s="80"/>
      <c r="GL436" s="80"/>
      <c r="GM436" s="80"/>
      <c r="GN436" s="80"/>
      <c r="GO436" s="80"/>
      <c r="GP436" s="80"/>
      <c r="GQ436" s="80"/>
      <c r="GR436" s="80"/>
      <c r="GS436" s="80"/>
      <c r="GT436" s="80"/>
      <c r="GU436" s="80"/>
      <c r="GV436" s="80"/>
      <c r="GW436" s="80"/>
      <c r="GX436" s="80"/>
      <c r="GY436" s="80"/>
      <c r="GZ436" s="80"/>
      <c r="HA436" s="80"/>
      <c r="HB436" s="80"/>
      <c r="HC436" s="80"/>
      <c r="HD436" s="80"/>
      <c r="HE436" s="80"/>
      <c r="HF436" s="80"/>
      <c r="HG436" s="80"/>
      <c r="HH436" s="80"/>
      <c r="HI436" s="80"/>
      <c r="HJ436" s="80"/>
      <c r="HK436" s="80"/>
      <c r="HL436" s="80"/>
      <c r="HM436" s="80"/>
      <c r="HN436" s="80"/>
      <c r="HO436" s="80"/>
      <c r="HP436" s="80"/>
      <c r="HQ436" s="80"/>
      <c r="HR436" s="80"/>
      <c r="HS436" s="80"/>
      <c r="HT436" s="80"/>
      <c r="HU436" s="80"/>
      <c r="HV436" s="80"/>
      <c r="HW436" s="80"/>
      <c r="HX436" s="80"/>
      <c r="HY436" s="80"/>
      <c r="HZ436" s="80"/>
      <c r="IA436" s="80"/>
      <c r="IB436" s="80"/>
      <c r="IC436" s="80"/>
    </row>
    <row r="437" s="60" customFormat="true" ht="14.35" hidden="false" customHeight="false" outlineLevel="0" collapsed="false">
      <c r="A437" s="36" t="s">
        <v>140</v>
      </c>
      <c r="B437" s="37" t="s">
        <v>724</v>
      </c>
      <c r="C437" s="21" t="n">
        <f aca="false">D437+M437+Q437+V437</f>
        <v>481599</v>
      </c>
      <c r="D437" s="21" t="n">
        <f aca="false">SUM(E437:I437)</f>
        <v>406844</v>
      </c>
      <c r="E437" s="123" t="n">
        <v>336372</v>
      </c>
      <c r="F437" s="123" t="n">
        <v>70472</v>
      </c>
      <c r="G437" s="21" t="n">
        <v>0</v>
      </c>
      <c r="H437" s="21" t="n">
        <v>0</v>
      </c>
      <c r="I437" s="21" t="n">
        <v>0</v>
      </c>
      <c r="J437" s="21" t="n">
        <v>0</v>
      </c>
      <c r="K437" s="21" t="n">
        <v>0</v>
      </c>
      <c r="L437" s="21" t="n">
        <v>0</v>
      </c>
      <c r="M437" s="21" t="n">
        <v>0</v>
      </c>
      <c r="N437" s="21" t="n">
        <v>0</v>
      </c>
      <c r="O437" s="21" t="n">
        <v>0</v>
      </c>
      <c r="P437" s="21" t="n">
        <v>0</v>
      </c>
      <c r="Q437" s="21" t="n">
        <v>0</v>
      </c>
      <c r="R437" s="21" t="n">
        <v>0</v>
      </c>
      <c r="S437" s="21" t="n">
        <v>0</v>
      </c>
      <c r="T437" s="21" t="n">
        <v>0</v>
      </c>
      <c r="U437" s="21" t="n">
        <v>0</v>
      </c>
      <c r="V437" s="123" t="n">
        <v>74755</v>
      </c>
      <c r="W437" s="116"/>
      <c r="X437" s="116"/>
      <c r="Y437" s="80"/>
      <c r="Z437" s="80"/>
      <c r="AA437" s="80"/>
      <c r="AB437" s="80"/>
      <c r="AC437" s="80"/>
      <c r="AD437" s="80"/>
      <c r="AE437" s="80"/>
      <c r="AF437" s="80"/>
      <c r="AG437" s="80"/>
      <c r="AH437" s="80"/>
      <c r="AI437" s="80"/>
      <c r="AJ437" s="80"/>
      <c r="AK437" s="80"/>
      <c r="AL437" s="80"/>
      <c r="AM437" s="80"/>
      <c r="AN437" s="80"/>
      <c r="AO437" s="80"/>
      <c r="AP437" s="80"/>
      <c r="AQ437" s="80"/>
      <c r="AR437" s="80"/>
      <c r="AS437" s="80"/>
      <c r="AT437" s="80"/>
      <c r="AU437" s="80"/>
      <c r="AV437" s="80"/>
      <c r="AW437" s="80"/>
      <c r="AX437" s="80"/>
      <c r="AY437" s="80"/>
      <c r="AZ437" s="80"/>
      <c r="BA437" s="80"/>
      <c r="BB437" s="80"/>
      <c r="BC437" s="80"/>
      <c r="BD437" s="80"/>
      <c r="BE437" s="80"/>
      <c r="BF437" s="80"/>
      <c r="BG437" s="80"/>
      <c r="BH437" s="80"/>
      <c r="BI437" s="80"/>
      <c r="BJ437" s="80"/>
      <c r="BK437" s="80"/>
      <c r="BL437" s="80"/>
      <c r="BM437" s="80"/>
      <c r="BN437" s="80"/>
      <c r="BO437" s="80"/>
      <c r="BP437" s="80"/>
      <c r="BQ437" s="80"/>
      <c r="BR437" s="80"/>
      <c r="BS437" s="80"/>
      <c r="BT437" s="80"/>
      <c r="BU437" s="80"/>
      <c r="BV437" s="80"/>
      <c r="BW437" s="80"/>
      <c r="BX437" s="80"/>
      <c r="BY437" s="80"/>
      <c r="BZ437" s="80"/>
      <c r="CA437" s="80"/>
      <c r="CB437" s="80"/>
      <c r="CC437" s="80"/>
      <c r="CD437" s="80"/>
      <c r="CE437" s="80"/>
      <c r="CF437" s="80"/>
      <c r="CG437" s="80"/>
      <c r="CH437" s="80"/>
      <c r="CI437" s="80"/>
      <c r="CJ437" s="80"/>
      <c r="CK437" s="80"/>
      <c r="CL437" s="80"/>
      <c r="CM437" s="80"/>
      <c r="CN437" s="80"/>
      <c r="CO437" s="80"/>
      <c r="CP437" s="80"/>
      <c r="CQ437" s="80"/>
      <c r="CR437" s="80"/>
      <c r="CS437" s="80"/>
      <c r="CT437" s="80"/>
      <c r="CU437" s="80"/>
      <c r="CV437" s="80"/>
      <c r="CW437" s="80"/>
      <c r="CX437" s="80"/>
      <c r="CY437" s="80"/>
      <c r="CZ437" s="80"/>
      <c r="DA437" s="80"/>
      <c r="DB437" s="80"/>
      <c r="DC437" s="80"/>
      <c r="DD437" s="80"/>
      <c r="DE437" s="80"/>
      <c r="DF437" s="80"/>
      <c r="DG437" s="80"/>
      <c r="DH437" s="80"/>
      <c r="DI437" s="80"/>
      <c r="DJ437" s="80"/>
      <c r="DK437" s="80"/>
      <c r="DL437" s="80"/>
      <c r="DM437" s="80"/>
      <c r="DN437" s="80"/>
      <c r="DO437" s="80"/>
      <c r="DP437" s="80"/>
      <c r="DQ437" s="80"/>
      <c r="DR437" s="80"/>
      <c r="DS437" s="80"/>
      <c r="DT437" s="80"/>
      <c r="DU437" s="80"/>
      <c r="DV437" s="80"/>
      <c r="DW437" s="80"/>
      <c r="DX437" s="80"/>
      <c r="DY437" s="80"/>
      <c r="DZ437" s="80"/>
      <c r="EA437" s="80"/>
      <c r="EB437" s="80"/>
      <c r="EC437" s="80"/>
      <c r="ED437" s="80"/>
      <c r="EE437" s="80"/>
      <c r="EF437" s="80"/>
      <c r="EG437" s="80"/>
      <c r="EH437" s="80"/>
      <c r="EI437" s="80"/>
      <c r="EJ437" s="80"/>
      <c r="EK437" s="80"/>
      <c r="EL437" s="80"/>
      <c r="EM437" s="80"/>
      <c r="EN437" s="80"/>
      <c r="EO437" s="80"/>
      <c r="EP437" s="80"/>
      <c r="EQ437" s="80"/>
      <c r="ER437" s="80"/>
      <c r="ES437" s="80"/>
      <c r="ET437" s="80"/>
      <c r="EU437" s="80"/>
      <c r="EV437" s="80"/>
      <c r="EW437" s="80"/>
      <c r="EX437" s="80"/>
      <c r="EY437" s="80"/>
      <c r="EZ437" s="80"/>
      <c r="FA437" s="80"/>
      <c r="FB437" s="80"/>
      <c r="FC437" s="80"/>
      <c r="FD437" s="80"/>
      <c r="FE437" s="80"/>
      <c r="FF437" s="80"/>
      <c r="FG437" s="80"/>
      <c r="FH437" s="80"/>
      <c r="FI437" s="80"/>
      <c r="FJ437" s="80"/>
      <c r="FK437" s="80"/>
      <c r="FL437" s="80"/>
      <c r="FM437" s="80"/>
      <c r="FN437" s="80"/>
      <c r="FO437" s="80"/>
      <c r="FP437" s="80"/>
      <c r="FQ437" s="80"/>
      <c r="FR437" s="80"/>
      <c r="FS437" s="80"/>
      <c r="FT437" s="80"/>
      <c r="FU437" s="80"/>
      <c r="FV437" s="80"/>
      <c r="FW437" s="80"/>
      <c r="FX437" s="80"/>
      <c r="FY437" s="80"/>
      <c r="FZ437" s="80"/>
      <c r="GA437" s="80"/>
      <c r="GB437" s="80"/>
      <c r="GC437" s="80"/>
      <c r="GD437" s="80"/>
      <c r="GE437" s="80"/>
      <c r="GF437" s="80"/>
      <c r="GG437" s="80"/>
      <c r="GH437" s="80"/>
      <c r="GI437" s="80"/>
      <c r="GJ437" s="80"/>
      <c r="GK437" s="80"/>
      <c r="GL437" s="80"/>
      <c r="GM437" s="80"/>
      <c r="GN437" s="80"/>
      <c r="GO437" s="80"/>
      <c r="GP437" s="80"/>
      <c r="GQ437" s="80"/>
      <c r="GR437" s="80"/>
      <c r="GS437" s="80"/>
      <c r="GT437" s="80"/>
      <c r="GU437" s="80"/>
      <c r="GV437" s="80"/>
      <c r="GW437" s="80"/>
      <c r="GX437" s="80"/>
      <c r="GY437" s="80"/>
      <c r="GZ437" s="80"/>
      <c r="HA437" s="80"/>
      <c r="HB437" s="80"/>
      <c r="HC437" s="80"/>
      <c r="HD437" s="80"/>
      <c r="HE437" s="80"/>
      <c r="HF437" s="80"/>
      <c r="HG437" s="80"/>
      <c r="HH437" s="80"/>
      <c r="HI437" s="80"/>
      <c r="HJ437" s="80"/>
      <c r="HK437" s="80"/>
      <c r="HL437" s="80"/>
      <c r="HM437" s="80"/>
      <c r="HN437" s="80"/>
      <c r="HO437" s="80"/>
      <c r="HP437" s="80"/>
      <c r="HQ437" s="80"/>
      <c r="HR437" s="80"/>
      <c r="HS437" s="80"/>
      <c r="HT437" s="80"/>
      <c r="HU437" s="80"/>
      <c r="HV437" s="80"/>
      <c r="HW437" s="80"/>
      <c r="HX437" s="80"/>
      <c r="HY437" s="80"/>
      <c r="HZ437" s="80"/>
      <c r="IA437" s="80"/>
      <c r="IB437" s="80"/>
      <c r="IC437" s="80"/>
    </row>
    <row r="438" s="60" customFormat="true" ht="14.35" hidden="false" customHeight="false" outlineLevel="0" collapsed="false">
      <c r="A438" s="36" t="s">
        <v>142</v>
      </c>
      <c r="B438" s="37" t="s">
        <v>725</v>
      </c>
      <c r="C438" s="21" t="n">
        <f aca="false">D438+M438+Q438+V438</f>
        <v>469879</v>
      </c>
      <c r="D438" s="21" t="n">
        <f aca="false">SUM(E438:I438)</f>
        <v>395156</v>
      </c>
      <c r="E438" s="123" t="n">
        <v>343046</v>
      </c>
      <c r="F438" s="123" t="n">
        <v>52110</v>
      </c>
      <c r="G438" s="21" t="n">
        <v>0</v>
      </c>
      <c r="H438" s="21" t="n">
        <v>0</v>
      </c>
      <c r="I438" s="21" t="n">
        <v>0</v>
      </c>
      <c r="J438" s="21" t="n">
        <v>0</v>
      </c>
      <c r="K438" s="21" t="n">
        <v>0</v>
      </c>
      <c r="L438" s="21" t="n">
        <v>0</v>
      </c>
      <c r="M438" s="21" t="n">
        <v>0</v>
      </c>
      <c r="N438" s="21" t="n">
        <v>0</v>
      </c>
      <c r="O438" s="21" t="n">
        <v>0</v>
      </c>
      <c r="P438" s="21" t="n">
        <v>0</v>
      </c>
      <c r="Q438" s="21" t="n">
        <v>0</v>
      </c>
      <c r="R438" s="21" t="n">
        <v>0</v>
      </c>
      <c r="S438" s="21" t="n">
        <v>0</v>
      </c>
      <c r="T438" s="21" t="n">
        <v>0</v>
      </c>
      <c r="U438" s="21" t="n">
        <v>0</v>
      </c>
      <c r="V438" s="123" t="n">
        <v>74723</v>
      </c>
      <c r="W438" s="116"/>
      <c r="X438" s="116"/>
      <c r="Y438" s="80"/>
      <c r="Z438" s="80"/>
      <c r="AA438" s="80"/>
      <c r="AB438" s="80"/>
      <c r="AC438" s="80"/>
      <c r="AD438" s="80"/>
      <c r="AE438" s="80"/>
      <c r="AF438" s="80"/>
      <c r="AG438" s="80"/>
      <c r="AH438" s="80"/>
      <c r="AI438" s="80"/>
      <c r="AJ438" s="80"/>
      <c r="AK438" s="80"/>
      <c r="AL438" s="80"/>
      <c r="AM438" s="80"/>
      <c r="AN438" s="80"/>
      <c r="AO438" s="80"/>
      <c r="AP438" s="80"/>
      <c r="AQ438" s="80"/>
      <c r="AR438" s="80"/>
      <c r="AS438" s="80"/>
      <c r="AT438" s="80"/>
      <c r="AU438" s="80"/>
      <c r="AV438" s="80"/>
      <c r="AW438" s="80"/>
      <c r="AX438" s="80"/>
      <c r="AY438" s="80"/>
      <c r="AZ438" s="80"/>
      <c r="BA438" s="80"/>
      <c r="BB438" s="80"/>
      <c r="BC438" s="80"/>
      <c r="BD438" s="80"/>
      <c r="BE438" s="80"/>
      <c r="BF438" s="80"/>
      <c r="BG438" s="80"/>
      <c r="BH438" s="80"/>
      <c r="BI438" s="80"/>
      <c r="BJ438" s="80"/>
      <c r="BK438" s="80"/>
      <c r="BL438" s="80"/>
      <c r="BM438" s="80"/>
      <c r="BN438" s="80"/>
      <c r="BO438" s="80"/>
      <c r="BP438" s="80"/>
      <c r="BQ438" s="80"/>
      <c r="BR438" s="80"/>
      <c r="BS438" s="80"/>
      <c r="BT438" s="80"/>
      <c r="BU438" s="80"/>
      <c r="BV438" s="80"/>
      <c r="BW438" s="80"/>
      <c r="BX438" s="80"/>
      <c r="BY438" s="80"/>
      <c r="BZ438" s="80"/>
      <c r="CA438" s="80"/>
      <c r="CB438" s="80"/>
      <c r="CC438" s="80"/>
      <c r="CD438" s="80"/>
      <c r="CE438" s="80"/>
      <c r="CF438" s="80"/>
      <c r="CG438" s="80"/>
      <c r="CH438" s="80"/>
      <c r="CI438" s="80"/>
      <c r="CJ438" s="80"/>
      <c r="CK438" s="80"/>
      <c r="CL438" s="80"/>
      <c r="CM438" s="80"/>
      <c r="CN438" s="80"/>
      <c r="CO438" s="80"/>
      <c r="CP438" s="80"/>
      <c r="CQ438" s="80"/>
      <c r="CR438" s="80"/>
      <c r="CS438" s="80"/>
      <c r="CT438" s="80"/>
      <c r="CU438" s="80"/>
      <c r="CV438" s="80"/>
      <c r="CW438" s="80"/>
      <c r="CX438" s="80"/>
      <c r="CY438" s="80"/>
      <c r="CZ438" s="80"/>
      <c r="DA438" s="80"/>
      <c r="DB438" s="80"/>
      <c r="DC438" s="80"/>
      <c r="DD438" s="80"/>
      <c r="DE438" s="80"/>
      <c r="DF438" s="80"/>
      <c r="DG438" s="80"/>
      <c r="DH438" s="80"/>
      <c r="DI438" s="80"/>
      <c r="DJ438" s="80"/>
      <c r="DK438" s="80"/>
      <c r="DL438" s="80"/>
      <c r="DM438" s="80"/>
      <c r="DN438" s="80"/>
      <c r="DO438" s="80"/>
      <c r="DP438" s="80"/>
      <c r="DQ438" s="80"/>
      <c r="DR438" s="80"/>
      <c r="DS438" s="80"/>
      <c r="DT438" s="80"/>
      <c r="DU438" s="80"/>
      <c r="DV438" s="80"/>
      <c r="DW438" s="80"/>
      <c r="DX438" s="80"/>
      <c r="DY438" s="80"/>
      <c r="DZ438" s="80"/>
      <c r="EA438" s="80"/>
      <c r="EB438" s="80"/>
      <c r="EC438" s="80"/>
      <c r="ED438" s="80"/>
      <c r="EE438" s="80"/>
      <c r="EF438" s="80"/>
      <c r="EG438" s="80"/>
      <c r="EH438" s="80"/>
      <c r="EI438" s="80"/>
      <c r="EJ438" s="80"/>
      <c r="EK438" s="80"/>
      <c r="EL438" s="80"/>
      <c r="EM438" s="80"/>
      <c r="EN438" s="80"/>
      <c r="EO438" s="80"/>
      <c r="EP438" s="80"/>
      <c r="EQ438" s="80"/>
      <c r="ER438" s="80"/>
      <c r="ES438" s="80"/>
      <c r="ET438" s="80"/>
      <c r="EU438" s="80"/>
      <c r="EV438" s="80"/>
      <c r="EW438" s="80"/>
      <c r="EX438" s="80"/>
      <c r="EY438" s="80"/>
      <c r="EZ438" s="80"/>
      <c r="FA438" s="80"/>
      <c r="FB438" s="80"/>
      <c r="FC438" s="80"/>
      <c r="FD438" s="80"/>
      <c r="FE438" s="80"/>
      <c r="FF438" s="80"/>
      <c r="FG438" s="80"/>
      <c r="FH438" s="80"/>
      <c r="FI438" s="80"/>
      <c r="FJ438" s="80"/>
      <c r="FK438" s="80"/>
      <c r="FL438" s="80"/>
      <c r="FM438" s="80"/>
      <c r="FN438" s="80"/>
      <c r="FO438" s="80"/>
      <c r="FP438" s="80"/>
      <c r="FQ438" s="80"/>
      <c r="FR438" s="80"/>
      <c r="FS438" s="80"/>
      <c r="FT438" s="80"/>
      <c r="FU438" s="80"/>
      <c r="FV438" s="80"/>
      <c r="FW438" s="80"/>
      <c r="FX438" s="80"/>
      <c r="FY438" s="80"/>
      <c r="FZ438" s="80"/>
      <c r="GA438" s="80"/>
      <c r="GB438" s="80"/>
      <c r="GC438" s="80"/>
      <c r="GD438" s="80"/>
      <c r="GE438" s="80"/>
      <c r="GF438" s="80"/>
      <c r="GG438" s="80"/>
      <c r="GH438" s="80"/>
      <c r="GI438" s="80"/>
      <c r="GJ438" s="80"/>
      <c r="GK438" s="80"/>
      <c r="GL438" s="80"/>
      <c r="GM438" s="80"/>
      <c r="GN438" s="80"/>
      <c r="GO438" s="80"/>
      <c r="GP438" s="80"/>
      <c r="GQ438" s="80"/>
      <c r="GR438" s="80"/>
      <c r="GS438" s="80"/>
      <c r="GT438" s="80"/>
      <c r="GU438" s="80"/>
      <c r="GV438" s="80"/>
      <c r="GW438" s="80"/>
      <c r="GX438" s="80"/>
      <c r="GY438" s="80"/>
      <c r="GZ438" s="80"/>
      <c r="HA438" s="80"/>
      <c r="HB438" s="80"/>
      <c r="HC438" s="80"/>
      <c r="HD438" s="80"/>
      <c r="HE438" s="80"/>
      <c r="HF438" s="80"/>
      <c r="HG438" s="80"/>
      <c r="HH438" s="80"/>
      <c r="HI438" s="80"/>
      <c r="HJ438" s="80"/>
      <c r="HK438" s="80"/>
      <c r="HL438" s="80"/>
      <c r="HM438" s="80"/>
      <c r="HN438" s="80"/>
      <c r="HO438" s="80"/>
      <c r="HP438" s="80"/>
      <c r="HQ438" s="80"/>
      <c r="HR438" s="80"/>
      <c r="HS438" s="80"/>
      <c r="HT438" s="80"/>
      <c r="HU438" s="80"/>
      <c r="HV438" s="80"/>
      <c r="HW438" s="80"/>
      <c r="HX438" s="80"/>
      <c r="HY438" s="80"/>
      <c r="HZ438" s="80"/>
      <c r="IA438" s="80"/>
      <c r="IB438" s="80"/>
      <c r="IC438" s="80"/>
    </row>
    <row r="439" s="60" customFormat="true" ht="14.35" hidden="false" customHeight="false" outlineLevel="0" collapsed="false">
      <c r="A439" s="36" t="s">
        <v>144</v>
      </c>
      <c r="B439" s="37" t="s">
        <v>726</v>
      </c>
      <c r="C439" s="21" t="n">
        <f aca="false">D439+M439+Q439+V439</f>
        <v>456354</v>
      </c>
      <c r="D439" s="21" t="n">
        <f aca="false">SUM(E439:I439)</f>
        <v>381509</v>
      </c>
      <c r="E439" s="123" t="n">
        <v>322032</v>
      </c>
      <c r="F439" s="123" t="n">
        <v>59477</v>
      </c>
      <c r="G439" s="21" t="n">
        <v>0</v>
      </c>
      <c r="H439" s="21" t="n">
        <v>0</v>
      </c>
      <c r="I439" s="21" t="n">
        <v>0</v>
      </c>
      <c r="J439" s="21" t="n">
        <v>0</v>
      </c>
      <c r="K439" s="21" t="n">
        <v>0</v>
      </c>
      <c r="L439" s="21" t="n">
        <v>0</v>
      </c>
      <c r="M439" s="21" t="n">
        <v>0</v>
      </c>
      <c r="N439" s="21" t="n">
        <v>0</v>
      </c>
      <c r="O439" s="21" t="n">
        <v>0</v>
      </c>
      <c r="P439" s="21" t="n">
        <v>0</v>
      </c>
      <c r="Q439" s="21" t="n">
        <v>0</v>
      </c>
      <c r="R439" s="21" t="n">
        <v>0</v>
      </c>
      <c r="S439" s="21" t="n">
        <v>0</v>
      </c>
      <c r="T439" s="21" t="n">
        <v>0</v>
      </c>
      <c r="U439" s="21" t="n">
        <v>0</v>
      </c>
      <c r="V439" s="123" t="n">
        <v>74845</v>
      </c>
      <c r="W439" s="116"/>
      <c r="X439" s="116"/>
      <c r="Y439" s="80"/>
      <c r="Z439" s="80"/>
      <c r="AA439" s="80"/>
      <c r="AB439" s="80"/>
      <c r="AC439" s="80"/>
      <c r="AD439" s="80"/>
      <c r="AE439" s="80"/>
      <c r="AF439" s="80"/>
      <c r="AG439" s="80"/>
      <c r="AH439" s="80"/>
      <c r="AI439" s="80"/>
      <c r="AJ439" s="80"/>
      <c r="AK439" s="80"/>
      <c r="AL439" s="80"/>
      <c r="AM439" s="80"/>
      <c r="AN439" s="80"/>
      <c r="AO439" s="80"/>
      <c r="AP439" s="80"/>
      <c r="AQ439" s="80"/>
      <c r="AR439" s="80"/>
      <c r="AS439" s="80"/>
      <c r="AT439" s="80"/>
      <c r="AU439" s="80"/>
      <c r="AV439" s="80"/>
      <c r="AW439" s="80"/>
      <c r="AX439" s="80"/>
      <c r="AY439" s="80"/>
      <c r="AZ439" s="80"/>
      <c r="BA439" s="80"/>
      <c r="BB439" s="80"/>
      <c r="BC439" s="80"/>
      <c r="BD439" s="80"/>
      <c r="BE439" s="80"/>
      <c r="BF439" s="80"/>
      <c r="BG439" s="80"/>
      <c r="BH439" s="80"/>
      <c r="BI439" s="80"/>
      <c r="BJ439" s="80"/>
      <c r="BK439" s="80"/>
      <c r="BL439" s="80"/>
      <c r="BM439" s="80"/>
      <c r="BN439" s="80"/>
      <c r="BO439" s="80"/>
      <c r="BP439" s="80"/>
      <c r="BQ439" s="80"/>
      <c r="BR439" s="80"/>
      <c r="BS439" s="80"/>
      <c r="BT439" s="80"/>
      <c r="BU439" s="80"/>
      <c r="BV439" s="80"/>
      <c r="BW439" s="80"/>
      <c r="BX439" s="80"/>
      <c r="BY439" s="80"/>
      <c r="BZ439" s="80"/>
      <c r="CA439" s="80"/>
      <c r="CB439" s="80"/>
      <c r="CC439" s="80"/>
      <c r="CD439" s="80"/>
      <c r="CE439" s="80"/>
      <c r="CF439" s="80"/>
      <c r="CG439" s="80"/>
      <c r="CH439" s="80"/>
      <c r="CI439" s="80"/>
      <c r="CJ439" s="80"/>
      <c r="CK439" s="80"/>
      <c r="CL439" s="80"/>
      <c r="CM439" s="80"/>
      <c r="CN439" s="80"/>
      <c r="CO439" s="80"/>
      <c r="CP439" s="80"/>
      <c r="CQ439" s="80"/>
      <c r="CR439" s="80"/>
      <c r="CS439" s="80"/>
      <c r="CT439" s="80"/>
      <c r="CU439" s="80"/>
      <c r="CV439" s="80"/>
      <c r="CW439" s="80"/>
      <c r="CX439" s="80"/>
      <c r="CY439" s="80"/>
      <c r="CZ439" s="80"/>
      <c r="DA439" s="80"/>
      <c r="DB439" s="80"/>
      <c r="DC439" s="80"/>
      <c r="DD439" s="80"/>
      <c r="DE439" s="80"/>
      <c r="DF439" s="80"/>
      <c r="DG439" s="80"/>
      <c r="DH439" s="80"/>
      <c r="DI439" s="80"/>
      <c r="DJ439" s="80"/>
      <c r="DK439" s="80"/>
      <c r="DL439" s="80"/>
      <c r="DM439" s="80"/>
      <c r="DN439" s="80"/>
      <c r="DO439" s="80"/>
      <c r="DP439" s="80"/>
      <c r="DQ439" s="80"/>
      <c r="DR439" s="80"/>
      <c r="DS439" s="80"/>
      <c r="DT439" s="80"/>
      <c r="DU439" s="80"/>
      <c r="DV439" s="80"/>
      <c r="DW439" s="80"/>
      <c r="DX439" s="80"/>
      <c r="DY439" s="80"/>
      <c r="DZ439" s="80"/>
      <c r="EA439" s="80"/>
      <c r="EB439" s="80"/>
      <c r="EC439" s="80"/>
      <c r="ED439" s="80"/>
      <c r="EE439" s="80"/>
      <c r="EF439" s="80"/>
      <c r="EG439" s="80"/>
      <c r="EH439" s="80"/>
      <c r="EI439" s="80"/>
      <c r="EJ439" s="80"/>
      <c r="EK439" s="80"/>
      <c r="EL439" s="80"/>
      <c r="EM439" s="80"/>
      <c r="EN439" s="80"/>
      <c r="EO439" s="80"/>
      <c r="EP439" s="80"/>
      <c r="EQ439" s="80"/>
      <c r="ER439" s="80"/>
      <c r="ES439" s="80"/>
      <c r="ET439" s="80"/>
      <c r="EU439" s="80"/>
      <c r="EV439" s="80"/>
      <c r="EW439" s="80"/>
      <c r="EX439" s="80"/>
      <c r="EY439" s="80"/>
      <c r="EZ439" s="80"/>
      <c r="FA439" s="80"/>
      <c r="FB439" s="80"/>
      <c r="FC439" s="80"/>
      <c r="FD439" s="80"/>
      <c r="FE439" s="80"/>
      <c r="FF439" s="80"/>
      <c r="FG439" s="80"/>
      <c r="FH439" s="80"/>
      <c r="FI439" s="80"/>
      <c r="FJ439" s="80"/>
      <c r="FK439" s="80"/>
      <c r="FL439" s="80"/>
      <c r="FM439" s="80"/>
      <c r="FN439" s="80"/>
      <c r="FO439" s="80"/>
      <c r="FP439" s="80"/>
      <c r="FQ439" s="80"/>
      <c r="FR439" s="80"/>
      <c r="FS439" s="80"/>
      <c r="FT439" s="80"/>
      <c r="FU439" s="80"/>
      <c r="FV439" s="80"/>
      <c r="FW439" s="80"/>
      <c r="FX439" s="80"/>
      <c r="FY439" s="80"/>
      <c r="FZ439" s="80"/>
      <c r="GA439" s="80"/>
      <c r="GB439" s="80"/>
      <c r="GC439" s="80"/>
      <c r="GD439" s="80"/>
      <c r="GE439" s="80"/>
      <c r="GF439" s="80"/>
      <c r="GG439" s="80"/>
      <c r="GH439" s="80"/>
      <c r="GI439" s="80"/>
      <c r="GJ439" s="80"/>
      <c r="GK439" s="80"/>
      <c r="GL439" s="80"/>
      <c r="GM439" s="80"/>
      <c r="GN439" s="80"/>
      <c r="GO439" s="80"/>
      <c r="GP439" s="80"/>
      <c r="GQ439" s="80"/>
      <c r="GR439" s="80"/>
      <c r="GS439" s="80"/>
      <c r="GT439" s="80"/>
      <c r="GU439" s="80"/>
      <c r="GV439" s="80"/>
      <c r="GW439" s="80"/>
      <c r="GX439" s="80"/>
      <c r="GY439" s="80"/>
      <c r="GZ439" s="80"/>
      <c r="HA439" s="80"/>
      <c r="HB439" s="80"/>
      <c r="HC439" s="80"/>
      <c r="HD439" s="80"/>
      <c r="HE439" s="80"/>
      <c r="HF439" s="80"/>
      <c r="HG439" s="80"/>
      <c r="HH439" s="80"/>
      <c r="HI439" s="80"/>
      <c r="HJ439" s="80"/>
      <c r="HK439" s="80"/>
      <c r="HL439" s="80"/>
      <c r="HM439" s="80"/>
      <c r="HN439" s="80"/>
      <c r="HO439" s="80"/>
      <c r="HP439" s="80"/>
      <c r="HQ439" s="80"/>
      <c r="HR439" s="80"/>
      <c r="HS439" s="80"/>
      <c r="HT439" s="80"/>
      <c r="HU439" s="80"/>
      <c r="HV439" s="80"/>
      <c r="HW439" s="80"/>
      <c r="HX439" s="80"/>
      <c r="HY439" s="80"/>
      <c r="HZ439" s="80"/>
      <c r="IA439" s="80"/>
      <c r="IB439" s="80"/>
      <c r="IC439" s="80"/>
    </row>
    <row r="440" s="1" customFormat="true" ht="14.35" hidden="false" customHeight="false" outlineLevel="0" collapsed="false">
      <c r="A440" s="17" t="n">
        <v>5</v>
      </c>
      <c r="B440" s="37" t="s">
        <v>58</v>
      </c>
      <c r="C440" s="21" t="n">
        <f aca="false">C441+C446+C512+C519+C522+C530+C535+C537+C538+C544</f>
        <v>174242064.86</v>
      </c>
      <c r="D440" s="21" t="n">
        <f aca="false">D441+D446+D512+D519+D522+D530+D535+D537+D538+D544</f>
        <v>50974979.69</v>
      </c>
      <c r="E440" s="21" t="n">
        <f aca="false">E441+E446+E512+E519+E522+E530+E535+E537+E538+E544</f>
        <v>40292568</v>
      </c>
      <c r="F440" s="21" t="n">
        <f aca="false">F441+F446+F512+F519+F522+F530+F535+F537+F538+F544</f>
        <v>3556432.69</v>
      </c>
      <c r="G440" s="21" t="n">
        <f aca="false">G441+G446+G512+G519+G522+G530+G535+G537+G538+G544</f>
        <v>3284804</v>
      </c>
      <c r="H440" s="21" t="n">
        <f aca="false">H441+H446+H512+H519+H522+H530+H535+H537+H538+H544</f>
        <v>3841175</v>
      </c>
      <c r="I440" s="21" t="n">
        <f aca="false">I441+I446+I512+I519+I522+I530+I535+I537+I538+I544</f>
        <v>0</v>
      </c>
      <c r="J440" s="21" t="n">
        <f aca="false">J441+J446+J512+J519+J522+J530+J535+J537+J538+J544</f>
        <v>0</v>
      </c>
      <c r="K440" s="21" t="n">
        <f aca="false">K441+K446+K512+K519+K522+K530+K535+K537+K538+K544</f>
        <v>0</v>
      </c>
      <c r="L440" s="21" t="n">
        <f aca="false">L441+L446+L512+L519+L522+L530+L535+L537+L538+L544</f>
        <v>31009.86</v>
      </c>
      <c r="M440" s="21" t="n">
        <f aca="false">M441+M446+M512+M519+M522+M530+M535+M537+M538+M544</f>
        <v>82609242.3</v>
      </c>
      <c r="N440" s="21" t="n">
        <f aca="false">N441+N446+N512+N519+N522+N530+N535+N537+N538+N544</f>
        <v>0</v>
      </c>
      <c r="O440" s="21" t="n">
        <f aca="false">O441+O446+O512+O519+O522+O530+O535+O537+O538+O544</f>
        <v>0</v>
      </c>
      <c r="P440" s="21" t="n">
        <f aca="false">P441+P446+P512+P519+P522+P530+P535+P537+P538+P544</f>
        <v>7119.54</v>
      </c>
      <c r="Q440" s="21" t="n">
        <f aca="false">Q441+Q446+Q512+Q519+Q522+Q530+Q535+Q537+Q538+Q544</f>
        <v>32814423.98</v>
      </c>
      <c r="R440" s="21" t="n">
        <f aca="false">R441+R446+R512+R519+R522+R530+R535+R537+R538+R544</f>
        <v>0</v>
      </c>
      <c r="S440" s="21" t="n">
        <f aca="false">S441+S446+S512+S519+S522+S530+S535+S537+S538+S544</f>
        <v>0</v>
      </c>
      <c r="T440" s="21" t="n">
        <f aca="false">T441+T446+T512+T519+T522+T530+T535+T537+T538+T544</f>
        <v>0</v>
      </c>
      <c r="U440" s="21" t="n">
        <f aca="false">U441+U446+U512+U519+U522+U530+U535+U537+U538+U544</f>
        <v>0</v>
      </c>
      <c r="V440" s="21" t="n">
        <f aca="false">V441+V446+V512+V519+V522+V530+V535+V537+V538+V544</f>
        <v>7843418.89</v>
      </c>
      <c r="W440" s="116"/>
      <c r="X440" s="116"/>
    </row>
    <row r="441" s="60" customFormat="true" ht="14.35" hidden="false" customHeight="false" outlineLevel="0" collapsed="false">
      <c r="A441" s="38" t="s">
        <v>154</v>
      </c>
      <c r="B441" s="37" t="s">
        <v>295</v>
      </c>
      <c r="C441" s="21" t="n">
        <f aca="false">SUM(C442:C445)</f>
        <v>3898232.66</v>
      </c>
      <c r="D441" s="21" t="n">
        <f aca="false">SUM(D442:D445)</f>
        <v>2782641</v>
      </c>
      <c r="E441" s="21" t="n">
        <f aca="false">SUM(E442:E445)</f>
        <v>2031495</v>
      </c>
      <c r="F441" s="21" t="n">
        <f aca="false">SUM(F442:F445)</f>
        <v>328320</v>
      </c>
      <c r="G441" s="21" t="n">
        <f aca="false">SUM(G442:G445)</f>
        <v>0</v>
      </c>
      <c r="H441" s="21" t="n">
        <f aca="false">SUM(H442:H445)</f>
        <v>422826</v>
      </c>
      <c r="I441" s="21" t="n">
        <f aca="false">SUM(I442:I445)</f>
        <v>0</v>
      </c>
      <c r="J441" s="21" t="n">
        <f aca="false">SUM(J442:J445)</f>
        <v>0</v>
      </c>
      <c r="K441" s="21" t="n">
        <f aca="false">SUM(K442:K445)</f>
        <v>0</v>
      </c>
      <c r="L441" s="21" t="n">
        <f aca="false">SUM(L442:L445)</f>
        <v>227.3</v>
      </c>
      <c r="M441" s="21" t="n">
        <f aca="false">SUM(M442:M445)</f>
        <v>853390.31</v>
      </c>
      <c r="N441" s="21" t="n">
        <f aca="false">SUM(N442:N445)</f>
        <v>0</v>
      </c>
      <c r="O441" s="21" t="n">
        <f aca="false">SUM(O442:O445)</f>
        <v>0</v>
      </c>
      <c r="P441" s="21" t="n">
        <f aca="false">SUM(P442:P445)</f>
        <v>0</v>
      </c>
      <c r="Q441" s="21" t="n">
        <f aca="false">SUM(Q442:Q445)</f>
        <v>0</v>
      </c>
      <c r="R441" s="21" t="n">
        <f aca="false">SUM(R442:R445)</f>
        <v>0</v>
      </c>
      <c r="S441" s="21" t="n">
        <f aca="false">SUM(S442:S445)</f>
        <v>0</v>
      </c>
      <c r="T441" s="21" t="n">
        <f aca="false">SUM(T442:T445)</f>
        <v>0</v>
      </c>
      <c r="U441" s="21" t="n">
        <f aca="false">SUM(U442:U445)</f>
        <v>0</v>
      </c>
      <c r="V441" s="21" t="n">
        <f aca="false">SUM(V442:V445)</f>
        <v>262201.35</v>
      </c>
      <c r="W441" s="116"/>
      <c r="X441" s="116"/>
    </row>
    <row r="442" s="60" customFormat="true" ht="14.35" hidden="false" customHeight="false" outlineLevel="0" collapsed="false">
      <c r="A442" s="36" t="s">
        <v>265</v>
      </c>
      <c r="B442" s="46" t="s">
        <v>727</v>
      </c>
      <c r="C442" s="49" t="n">
        <f aca="false">D442+M442+Q442+V442</f>
        <v>853390.31</v>
      </c>
      <c r="D442" s="49" t="n">
        <f aca="false">SUM(E442:I442)</f>
        <v>0</v>
      </c>
      <c r="E442" s="49" t="n">
        <v>0</v>
      </c>
      <c r="F442" s="49" t="n">
        <v>0</v>
      </c>
      <c r="G442" s="49" t="n">
        <v>0</v>
      </c>
      <c r="H442" s="49" t="n">
        <v>0</v>
      </c>
      <c r="I442" s="49" t="n">
        <v>0</v>
      </c>
      <c r="J442" s="49" t="n">
        <v>0</v>
      </c>
      <c r="K442" s="118" t="n">
        <v>0</v>
      </c>
      <c r="L442" s="49" t="n">
        <v>227.3</v>
      </c>
      <c r="M442" s="49" t="n">
        <v>853390.31</v>
      </c>
      <c r="N442" s="118" t="n">
        <v>0</v>
      </c>
      <c r="O442" s="118" t="n">
        <v>0</v>
      </c>
      <c r="P442" s="49" t="n">
        <v>0</v>
      </c>
      <c r="Q442" s="49" t="n">
        <v>0</v>
      </c>
      <c r="R442" s="49" t="n">
        <v>0</v>
      </c>
      <c r="S442" s="49" t="n">
        <v>0</v>
      </c>
      <c r="T442" s="49" t="n">
        <v>0</v>
      </c>
      <c r="U442" s="49" t="n">
        <v>0</v>
      </c>
      <c r="V442" s="49" t="n">
        <v>0</v>
      </c>
      <c r="W442" s="116"/>
      <c r="X442" s="116"/>
    </row>
    <row r="443" s="60" customFormat="true" ht="14.35" hidden="false" customHeight="false" outlineLevel="0" collapsed="false">
      <c r="A443" s="36" t="s">
        <v>398</v>
      </c>
      <c r="B443" s="46" t="s">
        <v>728</v>
      </c>
      <c r="C443" s="49" t="n">
        <f aca="false">D443+M443+Q443+V443</f>
        <v>242088.02</v>
      </c>
      <c r="D443" s="49" t="n">
        <f aca="false">SUM(E443:I443)</f>
        <v>182687</v>
      </c>
      <c r="E443" s="49" t="n">
        <v>0</v>
      </c>
      <c r="F443" s="49" t="n">
        <v>0</v>
      </c>
      <c r="G443" s="49" t="n">
        <v>0</v>
      </c>
      <c r="H443" s="49" t="n">
        <v>182687</v>
      </c>
      <c r="I443" s="49" t="n">
        <v>0</v>
      </c>
      <c r="J443" s="49" t="n">
        <v>0</v>
      </c>
      <c r="K443" s="118" t="n">
        <v>0</v>
      </c>
      <c r="L443" s="49" t="n">
        <v>0</v>
      </c>
      <c r="M443" s="49" t="n">
        <v>0</v>
      </c>
      <c r="N443" s="118" t="n">
        <v>0</v>
      </c>
      <c r="O443" s="118" t="n">
        <v>0</v>
      </c>
      <c r="P443" s="49" t="n">
        <v>0</v>
      </c>
      <c r="Q443" s="49" t="n">
        <v>0</v>
      </c>
      <c r="R443" s="49" t="n">
        <v>0</v>
      </c>
      <c r="S443" s="49" t="n">
        <v>0</v>
      </c>
      <c r="T443" s="49" t="n">
        <v>0</v>
      </c>
      <c r="U443" s="49" t="n">
        <v>0</v>
      </c>
      <c r="V443" s="49" t="n">
        <v>59401.02</v>
      </c>
      <c r="W443" s="116"/>
      <c r="X443" s="116"/>
    </row>
    <row r="444" s="60" customFormat="true" ht="14.35" hidden="false" customHeight="false" outlineLevel="0" collapsed="false">
      <c r="A444" s="36" t="s">
        <v>729</v>
      </c>
      <c r="B444" s="46" t="s">
        <v>730</v>
      </c>
      <c r="C444" s="49" t="n">
        <f aca="false">D444+M444+Q444+V444</f>
        <v>299515.42</v>
      </c>
      <c r="D444" s="49" t="n">
        <f aca="false">SUM(E444:I444)</f>
        <v>240139</v>
      </c>
      <c r="E444" s="49" t="n">
        <v>0</v>
      </c>
      <c r="F444" s="49" t="n">
        <v>0</v>
      </c>
      <c r="G444" s="49" t="n">
        <v>0</v>
      </c>
      <c r="H444" s="49" t="n">
        <v>240139</v>
      </c>
      <c r="I444" s="49" t="n">
        <v>0</v>
      </c>
      <c r="J444" s="49" t="n">
        <v>0</v>
      </c>
      <c r="K444" s="118" t="n">
        <v>0</v>
      </c>
      <c r="L444" s="49" t="n">
        <v>0</v>
      </c>
      <c r="M444" s="49" t="n">
        <v>0</v>
      </c>
      <c r="N444" s="118" t="n">
        <v>0</v>
      </c>
      <c r="O444" s="118" t="n">
        <v>0</v>
      </c>
      <c r="P444" s="49" t="n">
        <v>0</v>
      </c>
      <c r="Q444" s="49" t="n">
        <v>0</v>
      </c>
      <c r="R444" s="49" t="n">
        <v>0</v>
      </c>
      <c r="S444" s="49" t="n">
        <v>0</v>
      </c>
      <c r="T444" s="49" t="n">
        <v>0</v>
      </c>
      <c r="U444" s="49" t="n">
        <v>0</v>
      </c>
      <c r="V444" s="49" t="n">
        <v>59376.42</v>
      </c>
      <c r="W444" s="116"/>
      <c r="X444" s="116"/>
    </row>
    <row r="445" s="60" customFormat="true" ht="14.35" hidden="false" customHeight="false" outlineLevel="0" collapsed="false">
      <c r="A445" s="36" t="s">
        <v>731</v>
      </c>
      <c r="B445" s="46" t="s">
        <v>732</v>
      </c>
      <c r="C445" s="49" t="n">
        <f aca="false">D445+M445+Q445+V445</f>
        <v>2503238.91</v>
      </c>
      <c r="D445" s="49" t="n">
        <f aca="false">SUM(E445:I445)</f>
        <v>2359815</v>
      </c>
      <c r="E445" s="49" t="n">
        <v>2031495</v>
      </c>
      <c r="F445" s="49" t="n">
        <v>328320</v>
      </c>
      <c r="G445" s="49" t="n">
        <v>0</v>
      </c>
      <c r="H445" s="49" t="n">
        <v>0</v>
      </c>
      <c r="I445" s="49" t="n">
        <v>0</v>
      </c>
      <c r="J445" s="49" t="n">
        <v>0</v>
      </c>
      <c r="K445" s="118" t="n">
        <v>0</v>
      </c>
      <c r="L445" s="49" t="n">
        <v>0</v>
      </c>
      <c r="M445" s="49" t="n">
        <v>0</v>
      </c>
      <c r="N445" s="118" t="n">
        <v>0</v>
      </c>
      <c r="O445" s="118" t="n">
        <v>0</v>
      </c>
      <c r="P445" s="49" t="n">
        <v>0</v>
      </c>
      <c r="Q445" s="49" t="n">
        <v>0</v>
      </c>
      <c r="R445" s="49" t="n">
        <v>0</v>
      </c>
      <c r="S445" s="49" t="n">
        <v>0</v>
      </c>
      <c r="T445" s="49" t="n">
        <v>0</v>
      </c>
      <c r="U445" s="49" t="n">
        <v>0</v>
      </c>
      <c r="V445" s="49" t="n">
        <v>143423.91</v>
      </c>
      <c r="W445" s="116"/>
      <c r="X445" s="116"/>
    </row>
    <row r="446" s="60" customFormat="true" ht="14.35" hidden="false" customHeight="false" outlineLevel="0" collapsed="false">
      <c r="A446" s="38" t="s">
        <v>157</v>
      </c>
      <c r="B446" s="37" t="s">
        <v>60</v>
      </c>
      <c r="C446" s="21" t="n">
        <f aca="false">SUM(C447:C511)</f>
        <v>120935282.2</v>
      </c>
      <c r="D446" s="21" t="n">
        <f aca="false">SUM(D447:D511)</f>
        <v>40710444</v>
      </c>
      <c r="E446" s="21" t="n">
        <f aca="false">SUM(E447:E511)</f>
        <v>31499687</v>
      </c>
      <c r="F446" s="21" t="n">
        <f aca="false">SUM(F447:F511)</f>
        <v>3137116</v>
      </c>
      <c r="G446" s="21" t="n">
        <f aca="false">SUM(G447:G511)</f>
        <v>3284804</v>
      </c>
      <c r="H446" s="21" t="n">
        <f aca="false">SUM(H447:H511)</f>
        <v>2788837</v>
      </c>
      <c r="I446" s="21" t="n">
        <f aca="false">SUM(I447:I511)</f>
        <v>0</v>
      </c>
      <c r="J446" s="21" t="n">
        <f aca="false">SUM(J447:J511)</f>
        <v>0</v>
      </c>
      <c r="K446" s="21" t="n">
        <f aca="false">SUM(K447:K511)</f>
        <v>0</v>
      </c>
      <c r="L446" s="21" t="n">
        <f aca="false">SUM(L447:L511)</f>
        <v>19297.82</v>
      </c>
      <c r="M446" s="21" t="n">
        <f aca="false">SUM(M447:M511)</f>
        <v>52898791.38</v>
      </c>
      <c r="N446" s="21" t="n">
        <f aca="false">SUM(N447:N511)</f>
        <v>0</v>
      </c>
      <c r="O446" s="21" t="n">
        <f aca="false">SUM(O447:O511)</f>
        <v>0</v>
      </c>
      <c r="P446" s="21" t="n">
        <f aca="false">SUM(P447:P511)</f>
        <v>4335</v>
      </c>
      <c r="Q446" s="21" t="n">
        <f aca="false">SUM(Q447:Q511)</f>
        <v>20763551.64</v>
      </c>
      <c r="R446" s="21" t="n">
        <f aca="false">SUM(R447:R511)</f>
        <v>0</v>
      </c>
      <c r="S446" s="21" t="n">
        <f aca="false">SUM(S447:S511)</f>
        <v>0</v>
      </c>
      <c r="T446" s="21" t="n">
        <f aca="false">SUM(T447:T511)</f>
        <v>0</v>
      </c>
      <c r="U446" s="21" t="n">
        <f aca="false">SUM(U447:U511)</f>
        <v>0</v>
      </c>
      <c r="V446" s="21" t="n">
        <f aca="false">SUM(V447:V511)</f>
        <v>6562495.18</v>
      </c>
      <c r="W446" s="116"/>
      <c r="X446" s="116"/>
    </row>
    <row r="447" s="60" customFormat="true" ht="14.35" hidden="false" customHeight="false" outlineLevel="0" collapsed="false">
      <c r="A447" s="38" t="s">
        <v>401</v>
      </c>
      <c r="B447" s="37" t="s">
        <v>302</v>
      </c>
      <c r="C447" s="21" t="n">
        <f aca="false">D447+M447+Q447+V447</f>
        <v>3651355.75</v>
      </c>
      <c r="D447" s="21" t="n">
        <f aca="false">SUM(E447:I447)</f>
        <v>3498289</v>
      </c>
      <c r="E447" s="21" t="n">
        <v>3498289</v>
      </c>
      <c r="F447" s="21" t="n">
        <v>0</v>
      </c>
      <c r="G447" s="21" t="n">
        <v>0</v>
      </c>
      <c r="H447" s="21" t="n">
        <v>0</v>
      </c>
      <c r="I447" s="21" t="n">
        <v>0</v>
      </c>
      <c r="J447" s="21" t="n">
        <v>0</v>
      </c>
      <c r="K447" s="21" t="n">
        <v>0</v>
      </c>
      <c r="L447" s="21" t="n">
        <v>0</v>
      </c>
      <c r="M447" s="21" t="n">
        <v>0</v>
      </c>
      <c r="N447" s="21" t="n">
        <v>0</v>
      </c>
      <c r="O447" s="21" t="n">
        <v>0</v>
      </c>
      <c r="P447" s="21" t="n">
        <v>0</v>
      </c>
      <c r="Q447" s="21" t="n">
        <v>0</v>
      </c>
      <c r="R447" s="21" t="n">
        <v>0</v>
      </c>
      <c r="S447" s="21" t="n">
        <v>0</v>
      </c>
      <c r="T447" s="21" t="n">
        <v>0</v>
      </c>
      <c r="U447" s="21" t="n">
        <v>0</v>
      </c>
      <c r="V447" s="21" t="n">
        <v>153066.75</v>
      </c>
      <c r="W447" s="116"/>
      <c r="X447" s="116"/>
    </row>
    <row r="448" s="60" customFormat="true" ht="14.35" hidden="false" customHeight="false" outlineLevel="0" collapsed="false">
      <c r="A448" s="38" t="s">
        <v>733</v>
      </c>
      <c r="B448" s="37" t="s">
        <v>306</v>
      </c>
      <c r="C448" s="21" t="n">
        <f aca="false">D448+M448+Q448+V448</f>
        <v>3024657.94</v>
      </c>
      <c r="D448" s="21" t="n">
        <f aca="false">SUM(E448:I448)</f>
        <v>0</v>
      </c>
      <c r="E448" s="21" t="n">
        <f aca="false">SUM(F448:J448)</f>
        <v>0</v>
      </c>
      <c r="F448" s="21" t="n">
        <v>0</v>
      </c>
      <c r="G448" s="21" t="n">
        <v>0</v>
      </c>
      <c r="H448" s="21" t="n">
        <v>0</v>
      </c>
      <c r="I448" s="21" t="n">
        <v>0</v>
      </c>
      <c r="J448" s="21" t="n">
        <v>0</v>
      </c>
      <c r="K448" s="21" t="n">
        <v>0</v>
      </c>
      <c r="L448" s="21" t="n">
        <v>1311</v>
      </c>
      <c r="M448" s="21" t="n">
        <v>2934412.67</v>
      </c>
      <c r="N448" s="21" t="n">
        <v>0</v>
      </c>
      <c r="O448" s="21" t="n">
        <v>0</v>
      </c>
      <c r="P448" s="21" t="n">
        <v>0</v>
      </c>
      <c r="Q448" s="21" t="n">
        <v>0</v>
      </c>
      <c r="R448" s="21" t="n">
        <v>0</v>
      </c>
      <c r="S448" s="21" t="n">
        <v>0</v>
      </c>
      <c r="T448" s="21" t="n">
        <v>0</v>
      </c>
      <c r="U448" s="21" t="n">
        <v>0</v>
      </c>
      <c r="V448" s="21" t="n">
        <v>90245.27</v>
      </c>
      <c r="W448" s="116"/>
      <c r="X448" s="116"/>
    </row>
    <row r="449" s="60" customFormat="true" ht="14.35" hidden="false" customHeight="false" outlineLevel="0" collapsed="false">
      <c r="A449" s="38" t="s">
        <v>734</v>
      </c>
      <c r="B449" s="37" t="s">
        <v>735</v>
      </c>
      <c r="C449" s="21" t="n">
        <f aca="false">D449+M449+Q449+V449</f>
        <v>5909268</v>
      </c>
      <c r="D449" s="21" t="n">
        <f aca="false">SUM(E449:I449)</f>
        <v>0</v>
      </c>
      <c r="E449" s="84" t="n">
        <v>0</v>
      </c>
      <c r="F449" s="21" t="n">
        <v>0</v>
      </c>
      <c r="G449" s="53" t="n">
        <v>0</v>
      </c>
      <c r="H449" s="21" t="n">
        <v>0</v>
      </c>
      <c r="I449" s="119" t="n">
        <v>0</v>
      </c>
      <c r="J449" s="21" t="n">
        <v>0</v>
      </c>
      <c r="K449" s="21" t="n">
        <v>0</v>
      </c>
      <c r="L449" s="21" t="n">
        <v>0</v>
      </c>
      <c r="M449" s="21" t="n">
        <v>0</v>
      </c>
      <c r="N449" s="21" t="n">
        <v>0</v>
      </c>
      <c r="O449" s="21" t="n">
        <v>0</v>
      </c>
      <c r="P449" s="21" t="n">
        <v>1210</v>
      </c>
      <c r="Q449" s="21" t="n">
        <v>5718479</v>
      </c>
      <c r="R449" s="21" t="n">
        <v>0</v>
      </c>
      <c r="S449" s="21" t="n">
        <v>0</v>
      </c>
      <c r="T449" s="21" t="n">
        <v>0</v>
      </c>
      <c r="U449" s="21" t="n">
        <v>0</v>
      </c>
      <c r="V449" s="21" t="n">
        <v>190789</v>
      </c>
      <c r="W449" s="116"/>
      <c r="X449" s="116"/>
    </row>
    <row r="450" s="60" customFormat="true" ht="14.35" hidden="false" customHeight="false" outlineLevel="0" collapsed="false">
      <c r="A450" s="38" t="s">
        <v>736</v>
      </c>
      <c r="B450" s="37" t="s">
        <v>737</v>
      </c>
      <c r="C450" s="21" t="n">
        <f aca="false">D450+M450+Q450+V450</f>
        <v>1821901</v>
      </c>
      <c r="D450" s="21" t="n">
        <f aca="false">SUM(E450:I450)</f>
        <v>0</v>
      </c>
      <c r="E450" s="21" t="n">
        <v>0</v>
      </c>
      <c r="F450" s="21" t="n">
        <v>0</v>
      </c>
      <c r="G450" s="21" t="n">
        <v>0</v>
      </c>
      <c r="H450" s="21" t="n">
        <v>0</v>
      </c>
      <c r="I450" s="21" t="n">
        <v>0</v>
      </c>
      <c r="J450" s="21" t="n">
        <v>0</v>
      </c>
      <c r="K450" s="21" t="n">
        <v>0</v>
      </c>
      <c r="L450" s="21" t="n">
        <v>990</v>
      </c>
      <c r="M450" s="21" t="n">
        <v>1821901</v>
      </c>
      <c r="N450" s="21" t="n">
        <v>0</v>
      </c>
      <c r="O450" s="21" t="n">
        <v>0</v>
      </c>
      <c r="P450" s="21" t="n">
        <v>0</v>
      </c>
      <c r="Q450" s="21" t="n">
        <v>0</v>
      </c>
      <c r="R450" s="21" t="n">
        <v>0</v>
      </c>
      <c r="S450" s="21" t="n">
        <v>0</v>
      </c>
      <c r="T450" s="21" t="n">
        <v>0</v>
      </c>
      <c r="U450" s="21" t="n">
        <v>0</v>
      </c>
      <c r="V450" s="21" t="n">
        <v>0</v>
      </c>
      <c r="W450" s="116"/>
      <c r="X450" s="116"/>
    </row>
    <row r="451" s="60" customFormat="true" ht="14.35" hidden="false" customHeight="false" outlineLevel="0" collapsed="false">
      <c r="A451" s="38" t="s">
        <v>738</v>
      </c>
      <c r="B451" s="37" t="s">
        <v>739</v>
      </c>
      <c r="C451" s="21" t="n">
        <f aca="false">D451+M451+Q451+V451</f>
        <v>75954.46</v>
      </c>
      <c r="D451" s="21" t="n">
        <f aca="false">SUM(E451:I451)</f>
        <v>0</v>
      </c>
      <c r="E451" s="21" t="n">
        <v>0</v>
      </c>
      <c r="F451" s="21" t="n">
        <v>0</v>
      </c>
      <c r="G451" s="21" t="n">
        <v>0</v>
      </c>
      <c r="H451" s="21" t="n">
        <v>0</v>
      </c>
      <c r="I451" s="21" t="n">
        <v>0</v>
      </c>
      <c r="J451" s="21" t="n">
        <v>0</v>
      </c>
      <c r="K451" s="21" t="n">
        <v>0</v>
      </c>
      <c r="L451" s="21" t="n">
        <v>0</v>
      </c>
      <c r="M451" s="21" t="n">
        <v>0</v>
      </c>
      <c r="N451" s="21" t="n">
        <v>0</v>
      </c>
      <c r="O451" s="21" t="n">
        <v>0</v>
      </c>
      <c r="P451" s="21" t="n">
        <v>0</v>
      </c>
      <c r="Q451" s="21" t="n">
        <v>0</v>
      </c>
      <c r="R451" s="21" t="n">
        <v>0</v>
      </c>
      <c r="S451" s="21" t="n">
        <v>0</v>
      </c>
      <c r="T451" s="21" t="n">
        <v>0</v>
      </c>
      <c r="U451" s="21" t="n">
        <v>0</v>
      </c>
      <c r="V451" s="21" t="n">
        <v>75954.46</v>
      </c>
      <c r="W451" s="116"/>
      <c r="X451" s="116"/>
    </row>
    <row r="452" s="60" customFormat="true" ht="14.35" hidden="false" customHeight="false" outlineLevel="0" collapsed="false">
      <c r="A452" s="38" t="s">
        <v>740</v>
      </c>
      <c r="B452" s="37" t="s">
        <v>741</v>
      </c>
      <c r="C452" s="21" t="n">
        <f aca="false">D452+M452+Q452+V452</f>
        <v>78166</v>
      </c>
      <c r="D452" s="21" t="n">
        <f aca="false">SUM(E452:I452)</f>
        <v>0</v>
      </c>
      <c r="E452" s="21" t="n">
        <v>0</v>
      </c>
      <c r="F452" s="21" t="n">
        <v>0</v>
      </c>
      <c r="G452" s="21" t="n">
        <v>0</v>
      </c>
      <c r="H452" s="21" t="n">
        <v>0</v>
      </c>
      <c r="I452" s="21" t="n">
        <v>0</v>
      </c>
      <c r="J452" s="21" t="n">
        <v>0</v>
      </c>
      <c r="K452" s="21" t="n">
        <v>0</v>
      </c>
      <c r="L452" s="21" t="n">
        <v>0</v>
      </c>
      <c r="M452" s="21" t="n">
        <v>0</v>
      </c>
      <c r="N452" s="21" t="n">
        <v>0</v>
      </c>
      <c r="O452" s="21" t="n">
        <v>0</v>
      </c>
      <c r="P452" s="21" t="n">
        <v>0</v>
      </c>
      <c r="Q452" s="21" t="n">
        <v>0</v>
      </c>
      <c r="R452" s="21" t="n">
        <v>0</v>
      </c>
      <c r="S452" s="21" t="n">
        <v>0</v>
      </c>
      <c r="T452" s="21" t="n">
        <v>0</v>
      </c>
      <c r="U452" s="21" t="n">
        <v>0</v>
      </c>
      <c r="V452" s="21" t="n">
        <v>78166</v>
      </c>
      <c r="W452" s="116"/>
      <c r="X452" s="116"/>
    </row>
    <row r="453" s="60" customFormat="true" ht="14.35" hidden="false" customHeight="false" outlineLevel="0" collapsed="false">
      <c r="A453" s="38" t="s">
        <v>742</v>
      </c>
      <c r="B453" s="37" t="s">
        <v>743</v>
      </c>
      <c r="C453" s="21" t="n">
        <f aca="false">D453+M453+Q453+V453</f>
        <v>186967</v>
      </c>
      <c r="D453" s="21" t="n">
        <f aca="false">SUM(E453:I453)</f>
        <v>0</v>
      </c>
      <c r="E453" s="21" t="n">
        <v>0</v>
      </c>
      <c r="F453" s="21" t="n">
        <v>0</v>
      </c>
      <c r="G453" s="21" t="n">
        <v>0</v>
      </c>
      <c r="H453" s="21" t="n">
        <v>0</v>
      </c>
      <c r="I453" s="21" t="n">
        <v>0</v>
      </c>
      <c r="J453" s="21" t="n">
        <v>0</v>
      </c>
      <c r="K453" s="21" t="n">
        <v>0</v>
      </c>
      <c r="L453" s="21" t="n">
        <v>0</v>
      </c>
      <c r="M453" s="21" t="n">
        <v>0</v>
      </c>
      <c r="N453" s="21" t="n">
        <v>0</v>
      </c>
      <c r="O453" s="21" t="n">
        <v>0</v>
      </c>
      <c r="P453" s="21" t="n">
        <v>0</v>
      </c>
      <c r="Q453" s="21" t="n">
        <v>0</v>
      </c>
      <c r="R453" s="21" t="n">
        <v>0</v>
      </c>
      <c r="S453" s="21" t="n">
        <v>0</v>
      </c>
      <c r="T453" s="21" t="n">
        <v>0</v>
      </c>
      <c r="U453" s="21" t="n">
        <v>0</v>
      </c>
      <c r="V453" s="21" t="n">
        <v>186967</v>
      </c>
      <c r="W453" s="116"/>
      <c r="X453" s="116"/>
    </row>
    <row r="454" s="60" customFormat="true" ht="14.35" hidden="false" customHeight="false" outlineLevel="0" collapsed="false">
      <c r="A454" s="38" t="s">
        <v>744</v>
      </c>
      <c r="B454" s="37" t="s">
        <v>745</v>
      </c>
      <c r="C454" s="21" t="n">
        <f aca="false">D454+M454+Q454+V454</f>
        <v>367038.58</v>
      </c>
      <c r="D454" s="21" t="n">
        <f aca="false">SUM(E454:I454)</f>
        <v>280255</v>
      </c>
      <c r="E454" s="21" t="n">
        <v>0</v>
      </c>
      <c r="F454" s="21" t="n">
        <v>0</v>
      </c>
      <c r="G454" s="21" t="n">
        <v>0</v>
      </c>
      <c r="H454" s="21" t="n">
        <v>280255</v>
      </c>
      <c r="I454" s="21" t="n">
        <v>0</v>
      </c>
      <c r="J454" s="21" t="n">
        <v>0</v>
      </c>
      <c r="K454" s="21" t="n">
        <v>0</v>
      </c>
      <c r="L454" s="21" t="n">
        <v>0</v>
      </c>
      <c r="M454" s="21" t="n">
        <v>0</v>
      </c>
      <c r="N454" s="21" t="n">
        <v>0</v>
      </c>
      <c r="O454" s="21" t="n">
        <v>0</v>
      </c>
      <c r="P454" s="21" t="n">
        <v>0</v>
      </c>
      <c r="Q454" s="21" t="n">
        <v>0</v>
      </c>
      <c r="R454" s="21" t="n">
        <v>0</v>
      </c>
      <c r="S454" s="21" t="n">
        <v>0</v>
      </c>
      <c r="T454" s="21" t="n">
        <v>0</v>
      </c>
      <c r="U454" s="21" t="n">
        <v>0</v>
      </c>
      <c r="V454" s="21" t="n">
        <v>86783.58</v>
      </c>
      <c r="W454" s="116"/>
      <c r="X454" s="116"/>
    </row>
    <row r="455" s="60" customFormat="true" ht="14.35" hidden="false" customHeight="false" outlineLevel="0" collapsed="false">
      <c r="A455" s="38" t="s">
        <v>746</v>
      </c>
      <c r="B455" s="37" t="s">
        <v>747</v>
      </c>
      <c r="C455" s="21" t="n">
        <f aca="false">D455+M455+Q455+V455</f>
        <v>1472173</v>
      </c>
      <c r="D455" s="21" t="n">
        <f aca="false">SUM(E455:I455)</f>
        <v>0</v>
      </c>
      <c r="E455" s="21" t="n">
        <v>0</v>
      </c>
      <c r="F455" s="21" t="n">
        <v>0</v>
      </c>
      <c r="G455" s="21" t="n">
        <v>0</v>
      </c>
      <c r="H455" s="21" t="n">
        <v>0</v>
      </c>
      <c r="I455" s="21" t="n">
        <v>0</v>
      </c>
      <c r="J455" s="21" t="n">
        <v>0</v>
      </c>
      <c r="K455" s="21" t="n">
        <v>0</v>
      </c>
      <c r="L455" s="21" t="n">
        <v>440</v>
      </c>
      <c r="M455" s="21" t="n">
        <v>1472173</v>
      </c>
      <c r="N455" s="21" t="n">
        <v>0</v>
      </c>
      <c r="O455" s="21" t="n">
        <v>0</v>
      </c>
      <c r="P455" s="21" t="n">
        <v>0</v>
      </c>
      <c r="Q455" s="21" t="n">
        <v>0</v>
      </c>
      <c r="R455" s="21" t="n">
        <v>0</v>
      </c>
      <c r="S455" s="21" t="n">
        <v>0</v>
      </c>
      <c r="T455" s="21" t="n">
        <v>0</v>
      </c>
      <c r="U455" s="21" t="n">
        <v>0</v>
      </c>
      <c r="V455" s="21" t="n">
        <v>0</v>
      </c>
      <c r="W455" s="116"/>
      <c r="X455" s="116"/>
    </row>
    <row r="456" s="60" customFormat="true" ht="14.35" hidden="false" customHeight="false" outlineLevel="0" collapsed="false">
      <c r="A456" s="38" t="s">
        <v>748</v>
      </c>
      <c r="B456" s="37" t="s">
        <v>749</v>
      </c>
      <c r="C456" s="21" t="n">
        <f aca="false">D456+M456+Q456+V456</f>
        <v>1456101</v>
      </c>
      <c r="D456" s="21" t="n">
        <f aca="false">SUM(E456:I456)</f>
        <v>0</v>
      </c>
      <c r="E456" s="21" t="n">
        <v>0</v>
      </c>
      <c r="F456" s="21" t="n">
        <v>0</v>
      </c>
      <c r="G456" s="21" t="n">
        <v>0</v>
      </c>
      <c r="H456" s="21" t="n">
        <v>0</v>
      </c>
      <c r="I456" s="21" t="n">
        <v>0</v>
      </c>
      <c r="J456" s="21" t="n">
        <v>0</v>
      </c>
      <c r="K456" s="21" t="n">
        <v>0</v>
      </c>
      <c r="L456" s="21" t="n">
        <v>440</v>
      </c>
      <c r="M456" s="21" t="n">
        <v>1456101</v>
      </c>
      <c r="N456" s="21" t="n">
        <v>0</v>
      </c>
      <c r="O456" s="21" t="n">
        <v>0</v>
      </c>
      <c r="P456" s="21" t="n">
        <v>0</v>
      </c>
      <c r="Q456" s="21" t="n">
        <v>0</v>
      </c>
      <c r="R456" s="21" t="n">
        <v>0</v>
      </c>
      <c r="S456" s="21" t="n">
        <v>0</v>
      </c>
      <c r="T456" s="21" t="n">
        <v>0</v>
      </c>
      <c r="U456" s="21" t="n">
        <v>0</v>
      </c>
      <c r="V456" s="21" t="n">
        <v>0</v>
      </c>
      <c r="W456" s="116"/>
      <c r="X456" s="116"/>
    </row>
    <row r="457" s="60" customFormat="true" ht="14.35" hidden="false" customHeight="false" outlineLevel="0" collapsed="false">
      <c r="A457" s="38" t="s">
        <v>750</v>
      </c>
      <c r="B457" s="37" t="s">
        <v>751</v>
      </c>
      <c r="C457" s="21" t="n">
        <f aca="false">D457+M457+Q457+V457</f>
        <v>1219116</v>
      </c>
      <c r="D457" s="21" t="n">
        <f aca="false">SUM(E457:I457)</f>
        <v>0</v>
      </c>
      <c r="E457" s="21" t="n">
        <v>0</v>
      </c>
      <c r="F457" s="21" t="n">
        <v>0</v>
      </c>
      <c r="G457" s="21" t="n">
        <v>0</v>
      </c>
      <c r="H457" s="21" t="n">
        <v>0</v>
      </c>
      <c r="I457" s="21" t="n">
        <v>0</v>
      </c>
      <c r="J457" s="21" t="n">
        <v>0</v>
      </c>
      <c r="K457" s="21" t="n">
        <v>0</v>
      </c>
      <c r="L457" s="21" t="n">
        <v>428</v>
      </c>
      <c r="M457" s="21" t="n">
        <v>1133625</v>
      </c>
      <c r="N457" s="21" t="n">
        <v>0</v>
      </c>
      <c r="O457" s="21" t="n">
        <v>0</v>
      </c>
      <c r="P457" s="21" t="n">
        <v>0</v>
      </c>
      <c r="Q457" s="21" t="n">
        <v>0</v>
      </c>
      <c r="R457" s="21" t="n">
        <v>0</v>
      </c>
      <c r="S457" s="21" t="n">
        <v>0</v>
      </c>
      <c r="T457" s="21" t="n">
        <v>0</v>
      </c>
      <c r="U457" s="21" t="n">
        <v>0</v>
      </c>
      <c r="V457" s="21" t="n">
        <v>85491</v>
      </c>
      <c r="W457" s="116"/>
      <c r="X457" s="116"/>
    </row>
    <row r="458" s="60" customFormat="true" ht="14.35" hidden="false" customHeight="false" outlineLevel="0" collapsed="false">
      <c r="A458" s="38" t="s">
        <v>752</v>
      </c>
      <c r="B458" s="37" t="s">
        <v>753</v>
      </c>
      <c r="C458" s="21" t="n">
        <f aca="false">D458+M458+Q458+V458</f>
        <v>85698</v>
      </c>
      <c r="D458" s="21" t="n">
        <f aca="false">SUM(E458:I458)</f>
        <v>0</v>
      </c>
      <c r="E458" s="21" t="n">
        <v>0</v>
      </c>
      <c r="F458" s="21" t="n">
        <v>0</v>
      </c>
      <c r="G458" s="21" t="n">
        <v>0</v>
      </c>
      <c r="H458" s="21" t="n">
        <v>0</v>
      </c>
      <c r="I458" s="21" t="n">
        <v>0</v>
      </c>
      <c r="J458" s="21" t="n">
        <v>0</v>
      </c>
      <c r="K458" s="21" t="n">
        <v>0</v>
      </c>
      <c r="L458" s="21" t="n">
        <v>0</v>
      </c>
      <c r="M458" s="21" t="n">
        <v>0</v>
      </c>
      <c r="N458" s="21" t="n">
        <v>0</v>
      </c>
      <c r="O458" s="21" t="n">
        <v>0</v>
      </c>
      <c r="P458" s="21" t="n">
        <v>0</v>
      </c>
      <c r="Q458" s="21" t="n">
        <v>0</v>
      </c>
      <c r="R458" s="21" t="n">
        <v>0</v>
      </c>
      <c r="S458" s="21" t="n">
        <v>0</v>
      </c>
      <c r="T458" s="21" t="n">
        <v>0</v>
      </c>
      <c r="U458" s="21" t="n">
        <v>0</v>
      </c>
      <c r="V458" s="21" t="n">
        <v>85698</v>
      </c>
      <c r="W458" s="116"/>
      <c r="X458" s="116"/>
    </row>
    <row r="459" s="60" customFormat="true" ht="14.35" hidden="false" customHeight="false" outlineLevel="0" collapsed="false">
      <c r="A459" s="38" t="s">
        <v>754</v>
      </c>
      <c r="B459" s="37" t="s">
        <v>755</v>
      </c>
      <c r="C459" s="21" t="n">
        <f aca="false">D459+M459+Q459+V459</f>
        <v>161551</v>
      </c>
      <c r="D459" s="21" t="n">
        <f aca="false">SUM(E459:I459)</f>
        <v>0</v>
      </c>
      <c r="E459" s="21" t="n">
        <v>0</v>
      </c>
      <c r="F459" s="21" t="n">
        <v>0</v>
      </c>
      <c r="G459" s="21" t="n">
        <v>0</v>
      </c>
      <c r="H459" s="21" t="n">
        <v>0</v>
      </c>
      <c r="I459" s="21" t="n">
        <v>0</v>
      </c>
      <c r="J459" s="21" t="n">
        <v>0</v>
      </c>
      <c r="K459" s="21" t="n">
        <v>0</v>
      </c>
      <c r="L459" s="21" t="n">
        <v>0</v>
      </c>
      <c r="M459" s="21" t="n">
        <v>0</v>
      </c>
      <c r="N459" s="21" t="n">
        <v>0</v>
      </c>
      <c r="O459" s="21" t="n">
        <v>0</v>
      </c>
      <c r="P459" s="21" t="n">
        <v>0</v>
      </c>
      <c r="Q459" s="21" t="n">
        <v>0</v>
      </c>
      <c r="R459" s="21" t="n">
        <v>0</v>
      </c>
      <c r="S459" s="21" t="n">
        <v>0</v>
      </c>
      <c r="T459" s="21" t="n">
        <v>0</v>
      </c>
      <c r="U459" s="21" t="n">
        <v>0</v>
      </c>
      <c r="V459" s="21" t="n">
        <v>161551</v>
      </c>
      <c r="W459" s="116"/>
      <c r="X459" s="116"/>
    </row>
    <row r="460" s="60" customFormat="true" ht="14.35" hidden="false" customHeight="false" outlineLevel="0" collapsed="false">
      <c r="A460" s="38" t="s">
        <v>756</v>
      </c>
      <c r="B460" s="37" t="s">
        <v>757</v>
      </c>
      <c r="C460" s="21" t="n">
        <f aca="false">D460+M460+Q460+V460</f>
        <v>5261652.62</v>
      </c>
      <c r="D460" s="21" t="n">
        <f aca="false">SUM(E460:I460)</f>
        <v>2792892</v>
      </c>
      <c r="E460" s="21" t="n">
        <v>2792892</v>
      </c>
      <c r="F460" s="21" t="n">
        <v>0</v>
      </c>
      <c r="G460" s="21" t="n">
        <v>0</v>
      </c>
      <c r="H460" s="21" t="n">
        <v>0</v>
      </c>
      <c r="I460" s="21" t="n">
        <v>0</v>
      </c>
      <c r="J460" s="21" t="n">
        <v>0</v>
      </c>
      <c r="K460" s="21" t="n">
        <v>0</v>
      </c>
      <c r="L460" s="21" t="n">
        <v>951.4</v>
      </c>
      <c r="M460" s="21" t="n">
        <v>2362841.24</v>
      </c>
      <c r="N460" s="21" t="n">
        <v>0</v>
      </c>
      <c r="O460" s="21" t="n">
        <v>0</v>
      </c>
      <c r="P460" s="21" t="n">
        <v>0</v>
      </c>
      <c r="Q460" s="21" t="n">
        <v>0</v>
      </c>
      <c r="R460" s="21" t="n">
        <v>0</v>
      </c>
      <c r="S460" s="21" t="n">
        <v>0</v>
      </c>
      <c r="T460" s="21" t="n">
        <v>0</v>
      </c>
      <c r="U460" s="21" t="n">
        <v>0</v>
      </c>
      <c r="V460" s="21" t="n">
        <v>105919.38</v>
      </c>
      <c r="W460" s="116"/>
      <c r="X460" s="116"/>
    </row>
    <row r="461" s="60" customFormat="true" ht="14.35" hidden="false" customHeight="false" outlineLevel="0" collapsed="false">
      <c r="A461" s="38" t="s">
        <v>758</v>
      </c>
      <c r="B461" s="37" t="s">
        <v>759</v>
      </c>
      <c r="C461" s="21" t="n">
        <f aca="false">D461+M461+Q461+V461</f>
        <v>3400692.53</v>
      </c>
      <c r="D461" s="21" t="n">
        <f aca="false">SUM(E461:I461)</f>
        <v>0</v>
      </c>
      <c r="E461" s="21" t="n">
        <v>0</v>
      </c>
      <c r="F461" s="21" t="n">
        <v>0</v>
      </c>
      <c r="G461" s="21" t="n">
        <v>0</v>
      </c>
      <c r="H461" s="21" t="n">
        <v>0</v>
      </c>
      <c r="I461" s="21" t="n">
        <v>0</v>
      </c>
      <c r="J461" s="21" t="n">
        <v>0</v>
      </c>
      <c r="K461" s="21" t="n">
        <v>0</v>
      </c>
      <c r="L461" s="21" t="n">
        <v>980</v>
      </c>
      <c r="M461" s="21" t="n">
        <v>3400692.53</v>
      </c>
      <c r="N461" s="21" t="n">
        <v>0</v>
      </c>
      <c r="O461" s="21" t="n">
        <v>0</v>
      </c>
      <c r="P461" s="21" t="n">
        <v>0</v>
      </c>
      <c r="Q461" s="21" t="n">
        <v>0</v>
      </c>
      <c r="R461" s="21" t="n">
        <v>0</v>
      </c>
      <c r="S461" s="21" t="n">
        <v>0</v>
      </c>
      <c r="T461" s="21" t="n">
        <v>0</v>
      </c>
      <c r="U461" s="21" t="n">
        <v>0</v>
      </c>
      <c r="V461" s="21" t="n">
        <v>0</v>
      </c>
      <c r="W461" s="116"/>
      <c r="X461" s="116"/>
    </row>
    <row r="462" s="60" customFormat="true" ht="14.35" hidden="false" customHeight="false" outlineLevel="0" collapsed="false">
      <c r="A462" s="38" t="s">
        <v>760</v>
      </c>
      <c r="B462" s="37" t="s">
        <v>761</v>
      </c>
      <c r="C462" s="21" t="n">
        <f aca="false">D462+M462+Q462+V462</f>
        <v>3219648.16</v>
      </c>
      <c r="D462" s="21" t="n">
        <f aca="false">SUM(E462:I462)</f>
        <v>0</v>
      </c>
      <c r="E462" s="21" t="n">
        <v>0</v>
      </c>
      <c r="F462" s="21" t="n">
        <v>0</v>
      </c>
      <c r="G462" s="21" t="n">
        <v>0</v>
      </c>
      <c r="H462" s="21" t="n">
        <v>0</v>
      </c>
      <c r="I462" s="21" t="n">
        <v>0</v>
      </c>
      <c r="J462" s="21" t="n">
        <v>0</v>
      </c>
      <c r="K462" s="21" t="n">
        <v>0</v>
      </c>
      <c r="L462" s="21" t="n">
        <v>943</v>
      </c>
      <c r="M462" s="21" t="n">
        <v>2941376.16</v>
      </c>
      <c r="N462" s="21" t="n">
        <v>0</v>
      </c>
      <c r="O462" s="21" t="n">
        <v>0</v>
      </c>
      <c r="P462" s="21" t="n">
        <v>0</v>
      </c>
      <c r="Q462" s="21" t="n">
        <v>0</v>
      </c>
      <c r="R462" s="21" t="n">
        <v>0</v>
      </c>
      <c r="S462" s="21" t="n">
        <v>0</v>
      </c>
      <c r="T462" s="21" t="n">
        <v>0</v>
      </c>
      <c r="U462" s="21" t="n">
        <v>0</v>
      </c>
      <c r="V462" s="21" t="n">
        <v>278272</v>
      </c>
      <c r="W462" s="116"/>
      <c r="X462" s="116"/>
    </row>
    <row r="463" s="60" customFormat="true" ht="14.35" hidden="false" customHeight="false" outlineLevel="0" collapsed="false">
      <c r="A463" s="38" t="s">
        <v>762</v>
      </c>
      <c r="B463" s="37" t="s">
        <v>763</v>
      </c>
      <c r="C463" s="21" t="n">
        <f aca="false">D463+M463+Q463+V463</f>
        <v>4905630.92</v>
      </c>
      <c r="D463" s="21" t="n">
        <f aca="false">SUM(E463:I463)</f>
        <v>4432995</v>
      </c>
      <c r="E463" s="21" t="n">
        <v>4432995</v>
      </c>
      <c r="F463" s="21" t="n">
        <v>0</v>
      </c>
      <c r="G463" s="21" t="n">
        <v>0</v>
      </c>
      <c r="H463" s="21" t="n">
        <v>0</v>
      </c>
      <c r="I463" s="21" t="n">
        <v>0</v>
      </c>
      <c r="J463" s="21" t="n">
        <v>0</v>
      </c>
      <c r="K463" s="21" t="n">
        <v>0</v>
      </c>
      <c r="L463" s="21" t="n">
        <v>0</v>
      </c>
      <c r="M463" s="21" t="n">
        <v>0</v>
      </c>
      <c r="N463" s="21" t="n">
        <v>0</v>
      </c>
      <c r="O463" s="21" t="n">
        <v>0</v>
      </c>
      <c r="P463" s="21" t="n">
        <v>0</v>
      </c>
      <c r="Q463" s="21" t="n">
        <v>0</v>
      </c>
      <c r="R463" s="21" t="n">
        <v>0</v>
      </c>
      <c r="S463" s="21" t="n">
        <v>0</v>
      </c>
      <c r="T463" s="21" t="n">
        <v>0</v>
      </c>
      <c r="U463" s="21" t="n">
        <v>0</v>
      </c>
      <c r="V463" s="123" t="n">
        <v>472635.92</v>
      </c>
      <c r="W463" s="116"/>
      <c r="X463" s="116"/>
    </row>
    <row r="464" s="60" customFormat="true" ht="14.35" hidden="false" customHeight="false" outlineLevel="0" collapsed="false">
      <c r="A464" s="38" t="s">
        <v>764</v>
      </c>
      <c r="B464" s="37" t="s">
        <v>765</v>
      </c>
      <c r="C464" s="21" t="n">
        <f aca="false">D464+M464+Q464+V464</f>
        <v>108818</v>
      </c>
      <c r="D464" s="21" t="n">
        <f aca="false">SUM(E464:I464)</f>
        <v>0</v>
      </c>
      <c r="E464" s="21" t="n">
        <v>0</v>
      </c>
      <c r="F464" s="21" t="n">
        <v>0</v>
      </c>
      <c r="G464" s="21" t="n">
        <v>0</v>
      </c>
      <c r="H464" s="21" t="n">
        <v>0</v>
      </c>
      <c r="I464" s="21" t="n">
        <v>0</v>
      </c>
      <c r="J464" s="21" t="n">
        <v>0</v>
      </c>
      <c r="K464" s="21" t="n">
        <v>0</v>
      </c>
      <c r="L464" s="21" t="n">
        <v>0</v>
      </c>
      <c r="M464" s="21" t="n">
        <v>0</v>
      </c>
      <c r="N464" s="21" t="n">
        <v>0</v>
      </c>
      <c r="O464" s="21" t="n">
        <v>0</v>
      </c>
      <c r="P464" s="21" t="n">
        <v>0</v>
      </c>
      <c r="Q464" s="21" t="n">
        <v>0</v>
      </c>
      <c r="R464" s="21" t="n">
        <v>0</v>
      </c>
      <c r="S464" s="21" t="n">
        <v>0</v>
      </c>
      <c r="T464" s="21" t="n">
        <v>0</v>
      </c>
      <c r="U464" s="21" t="n">
        <v>0</v>
      </c>
      <c r="V464" s="21" t="n">
        <v>108818</v>
      </c>
      <c r="W464" s="116"/>
      <c r="X464" s="116"/>
    </row>
    <row r="465" s="60" customFormat="true" ht="14.35" hidden="false" customHeight="false" outlineLevel="0" collapsed="false">
      <c r="A465" s="38" t="s">
        <v>766</v>
      </c>
      <c r="B465" s="37" t="s">
        <v>767</v>
      </c>
      <c r="C465" s="21" t="n">
        <f aca="false">D465+M465+Q465+V465</f>
        <v>3891496</v>
      </c>
      <c r="D465" s="21" t="n">
        <f aca="false">SUM(E465:I465)</f>
        <v>0</v>
      </c>
      <c r="E465" s="21" t="n">
        <v>0</v>
      </c>
      <c r="F465" s="21" t="n">
        <v>0</v>
      </c>
      <c r="G465" s="21" t="n">
        <v>0</v>
      </c>
      <c r="H465" s="21" t="n">
        <v>0</v>
      </c>
      <c r="I465" s="21" t="n">
        <v>0</v>
      </c>
      <c r="J465" s="21" t="n">
        <v>0</v>
      </c>
      <c r="K465" s="21" t="n">
        <v>0</v>
      </c>
      <c r="L465" s="21" t="n">
        <v>1031.18</v>
      </c>
      <c r="M465" s="21" t="n">
        <v>3779268</v>
      </c>
      <c r="N465" s="21" t="n">
        <v>0</v>
      </c>
      <c r="O465" s="21" t="n">
        <v>0</v>
      </c>
      <c r="P465" s="21" t="n">
        <v>0</v>
      </c>
      <c r="Q465" s="21" t="n">
        <v>0</v>
      </c>
      <c r="R465" s="21" t="n">
        <v>0</v>
      </c>
      <c r="S465" s="21" t="n">
        <v>0</v>
      </c>
      <c r="T465" s="21" t="n">
        <v>0</v>
      </c>
      <c r="U465" s="21" t="n">
        <v>0</v>
      </c>
      <c r="V465" s="21" t="n">
        <v>112228</v>
      </c>
      <c r="W465" s="116"/>
      <c r="X465" s="116"/>
    </row>
    <row r="466" s="60" customFormat="true" ht="14.35" hidden="false" customHeight="false" outlineLevel="0" collapsed="false">
      <c r="A466" s="38" t="s">
        <v>768</v>
      </c>
      <c r="B466" s="37" t="s">
        <v>317</v>
      </c>
      <c r="C466" s="21" t="n">
        <f aca="false">D466+M466+Q466+V466</f>
        <v>5747668</v>
      </c>
      <c r="D466" s="21" t="n">
        <f aca="false">SUM(E466:I466)</f>
        <v>0</v>
      </c>
      <c r="E466" s="21" t="n">
        <v>0</v>
      </c>
      <c r="F466" s="21" t="n">
        <v>0</v>
      </c>
      <c r="G466" s="21" t="n">
        <v>0</v>
      </c>
      <c r="H466" s="21" t="n">
        <v>0</v>
      </c>
      <c r="I466" s="21" t="n">
        <v>0</v>
      </c>
      <c r="J466" s="21" t="n">
        <v>0</v>
      </c>
      <c r="K466" s="21" t="n">
        <v>0</v>
      </c>
      <c r="L466" s="21" t="n">
        <v>1452.6</v>
      </c>
      <c r="M466" s="21" t="n">
        <v>5747668</v>
      </c>
      <c r="N466" s="21" t="n">
        <v>0</v>
      </c>
      <c r="O466" s="21" t="n">
        <v>0</v>
      </c>
      <c r="P466" s="21" t="n">
        <v>0</v>
      </c>
      <c r="Q466" s="21" t="n">
        <v>0</v>
      </c>
      <c r="R466" s="21" t="n">
        <v>0</v>
      </c>
      <c r="S466" s="21" t="n">
        <v>0</v>
      </c>
      <c r="T466" s="21" t="n">
        <v>0</v>
      </c>
      <c r="U466" s="21" t="n">
        <v>0</v>
      </c>
      <c r="V466" s="21" t="n">
        <v>0</v>
      </c>
      <c r="W466" s="116"/>
      <c r="X466" s="116"/>
    </row>
    <row r="467" s="60" customFormat="true" ht="14.35" hidden="false" customHeight="false" outlineLevel="0" collapsed="false">
      <c r="A467" s="38" t="s">
        <v>769</v>
      </c>
      <c r="B467" s="37" t="s">
        <v>770</v>
      </c>
      <c r="C467" s="21" t="n">
        <f aca="false">D467+M467+Q467+V467</f>
        <v>162038.07</v>
      </c>
      <c r="D467" s="21" t="n">
        <f aca="false">SUM(E467:I467)</f>
        <v>0</v>
      </c>
      <c r="E467" s="21" t="n">
        <v>0</v>
      </c>
      <c r="F467" s="21" t="n">
        <v>0</v>
      </c>
      <c r="G467" s="21" t="n">
        <v>0</v>
      </c>
      <c r="H467" s="21" t="n">
        <v>0</v>
      </c>
      <c r="I467" s="21" t="n">
        <v>0</v>
      </c>
      <c r="J467" s="21" t="n">
        <v>0</v>
      </c>
      <c r="K467" s="21" t="n">
        <v>0</v>
      </c>
      <c r="L467" s="21" t="n">
        <v>0</v>
      </c>
      <c r="M467" s="21" t="n">
        <v>0</v>
      </c>
      <c r="N467" s="21" t="n">
        <v>0</v>
      </c>
      <c r="O467" s="21" t="n">
        <v>0</v>
      </c>
      <c r="P467" s="21" t="n">
        <v>0</v>
      </c>
      <c r="Q467" s="21" t="n">
        <v>0</v>
      </c>
      <c r="R467" s="21" t="n">
        <v>0</v>
      </c>
      <c r="S467" s="21" t="n">
        <v>0</v>
      </c>
      <c r="T467" s="21" t="n">
        <v>0</v>
      </c>
      <c r="U467" s="21" t="n">
        <v>0</v>
      </c>
      <c r="V467" s="21" t="n">
        <v>162038.07</v>
      </c>
      <c r="W467" s="116"/>
      <c r="X467" s="116"/>
    </row>
    <row r="468" s="60" customFormat="true" ht="14.35" hidden="false" customHeight="false" outlineLevel="0" collapsed="false">
      <c r="A468" s="38" t="s">
        <v>771</v>
      </c>
      <c r="B468" s="37" t="s">
        <v>772</v>
      </c>
      <c r="C468" s="21" t="n">
        <f aca="false">D468+M468+Q468+V468</f>
        <v>2658297.47</v>
      </c>
      <c r="D468" s="21" t="n">
        <f aca="false">SUM(E468:I468)</f>
        <v>2573738</v>
      </c>
      <c r="E468" s="21" t="n">
        <v>2573738</v>
      </c>
      <c r="F468" s="21" t="n">
        <v>0</v>
      </c>
      <c r="G468" s="21" t="n">
        <v>0</v>
      </c>
      <c r="H468" s="21" t="n">
        <v>0</v>
      </c>
      <c r="I468" s="21" t="n">
        <v>0</v>
      </c>
      <c r="J468" s="21" t="n">
        <v>0</v>
      </c>
      <c r="K468" s="21" t="n">
        <v>0</v>
      </c>
      <c r="L468" s="21" t="n">
        <v>0</v>
      </c>
      <c r="M468" s="21" t="n">
        <v>0</v>
      </c>
      <c r="N468" s="21" t="n">
        <v>0</v>
      </c>
      <c r="O468" s="21" t="n">
        <v>0</v>
      </c>
      <c r="P468" s="21" t="n">
        <v>0</v>
      </c>
      <c r="Q468" s="21" t="n">
        <v>0</v>
      </c>
      <c r="R468" s="21" t="n">
        <v>0</v>
      </c>
      <c r="S468" s="21" t="n">
        <v>0</v>
      </c>
      <c r="T468" s="21" t="n">
        <v>0</v>
      </c>
      <c r="U468" s="21" t="n">
        <v>0</v>
      </c>
      <c r="V468" s="21" t="n">
        <v>84559.47</v>
      </c>
      <c r="W468" s="116"/>
      <c r="X468" s="116"/>
    </row>
    <row r="469" s="60" customFormat="true" ht="14.35" hidden="false" customHeight="false" outlineLevel="0" collapsed="false">
      <c r="A469" s="38" t="s">
        <v>773</v>
      </c>
      <c r="B469" s="37" t="s">
        <v>774</v>
      </c>
      <c r="C469" s="21" t="n">
        <f aca="false">D469+M469+Q469+V469</f>
        <v>73482</v>
      </c>
      <c r="D469" s="21" t="n">
        <f aca="false">SUM(E469:I469)</f>
        <v>0</v>
      </c>
      <c r="E469" s="21" t="n">
        <v>0</v>
      </c>
      <c r="F469" s="21" t="n">
        <v>0</v>
      </c>
      <c r="G469" s="21" t="n">
        <v>0</v>
      </c>
      <c r="H469" s="21" t="n">
        <v>0</v>
      </c>
      <c r="I469" s="21" t="n">
        <v>0</v>
      </c>
      <c r="J469" s="21" t="n">
        <v>0</v>
      </c>
      <c r="K469" s="21" t="n">
        <v>0</v>
      </c>
      <c r="L469" s="21" t="n">
        <v>0</v>
      </c>
      <c r="M469" s="21" t="n">
        <v>0</v>
      </c>
      <c r="N469" s="21" t="n">
        <v>0</v>
      </c>
      <c r="O469" s="21" t="n">
        <v>0</v>
      </c>
      <c r="P469" s="21" t="n">
        <v>0</v>
      </c>
      <c r="Q469" s="21" t="n">
        <v>0</v>
      </c>
      <c r="R469" s="21" t="n">
        <v>0</v>
      </c>
      <c r="S469" s="21" t="n">
        <v>0</v>
      </c>
      <c r="T469" s="21" t="n">
        <v>0</v>
      </c>
      <c r="U469" s="21" t="n">
        <v>0</v>
      </c>
      <c r="V469" s="21" t="n">
        <v>73482</v>
      </c>
      <c r="W469" s="116"/>
      <c r="X469" s="116"/>
    </row>
    <row r="470" s="60" customFormat="true" ht="14.35" hidden="false" customHeight="false" outlineLevel="0" collapsed="false">
      <c r="A470" s="38" t="s">
        <v>775</v>
      </c>
      <c r="B470" s="37" t="s">
        <v>319</v>
      </c>
      <c r="C470" s="21" t="n">
        <f aca="false">D470+M470+Q470+V470</f>
        <v>189677</v>
      </c>
      <c r="D470" s="21" t="n">
        <f aca="false">SUM(E470:I470)</f>
        <v>0</v>
      </c>
      <c r="E470" s="21" t="n">
        <v>0</v>
      </c>
      <c r="F470" s="21" t="n">
        <v>0</v>
      </c>
      <c r="G470" s="21" t="n">
        <v>0</v>
      </c>
      <c r="H470" s="21" t="n">
        <v>0</v>
      </c>
      <c r="I470" s="21" t="n">
        <v>0</v>
      </c>
      <c r="J470" s="21" t="n">
        <v>0</v>
      </c>
      <c r="K470" s="21" t="n">
        <v>0</v>
      </c>
      <c r="L470" s="21" t="n">
        <v>0</v>
      </c>
      <c r="M470" s="21" t="n">
        <v>0</v>
      </c>
      <c r="N470" s="21" t="n">
        <v>0</v>
      </c>
      <c r="O470" s="21" t="n">
        <v>0</v>
      </c>
      <c r="P470" s="21" t="n">
        <v>0</v>
      </c>
      <c r="Q470" s="21" t="n">
        <v>0</v>
      </c>
      <c r="R470" s="21" t="n">
        <v>0</v>
      </c>
      <c r="S470" s="21" t="n">
        <v>0</v>
      </c>
      <c r="T470" s="21" t="n">
        <v>0</v>
      </c>
      <c r="U470" s="21" t="n">
        <v>0</v>
      </c>
      <c r="V470" s="21" t="n">
        <v>189677</v>
      </c>
      <c r="W470" s="116"/>
      <c r="X470" s="116"/>
    </row>
    <row r="471" s="60" customFormat="true" ht="14.35" hidden="false" customHeight="false" outlineLevel="0" collapsed="false">
      <c r="A471" s="38" t="s">
        <v>776</v>
      </c>
      <c r="B471" s="37" t="s">
        <v>321</v>
      </c>
      <c r="C471" s="21" t="n">
        <f aca="false">D471+M471+Q471+V471</f>
        <v>111512</v>
      </c>
      <c r="D471" s="21" t="n">
        <f aca="false">SUM(E471:I471)</f>
        <v>0</v>
      </c>
      <c r="E471" s="21" t="n">
        <v>0</v>
      </c>
      <c r="F471" s="21" t="n">
        <v>0</v>
      </c>
      <c r="G471" s="21" t="n">
        <v>0</v>
      </c>
      <c r="H471" s="21" t="n">
        <v>0</v>
      </c>
      <c r="I471" s="21" t="n">
        <v>0</v>
      </c>
      <c r="J471" s="21" t="n">
        <v>0</v>
      </c>
      <c r="K471" s="21" t="n">
        <v>0</v>
      </c>
      <c r="L471" s="21" t="n">
        <v>0</v>
      </c>
      <c r="M471" s="21" t="n">
        <v>0</v>
      </c>
      <c r="N471" s="21" t="n">
        <v>0</v>
      </c>
      <c r="O471" s="21" t="n">
        <v>0</v>
      </c>
      <c r="P471" s="21" t="n">
        <v>0</v>
      </c>
      <c r="Q471" s="21" t="n">
        <v>0</v>
      </c>
      <c r="R471" s="21" t="n">
        <v>0</v>
      </c>
      <c r="S471" s="21" t="n">
        <v>0</v>
      </c>
      <c r="T471" s="21" t="n">
        <v>0</v>
      </c>
      <c r="U471" s="21" t="n">
        <v>0</v>
      </c>
      <c r="V471" s="21" t="n">
        <v>111512</v>
      </c>
      <c r="W471" s="116"/>
      <c r="X471" s="116"/>
    </row>
    <row r="472" s="60" customFormat="true" ht="14.35" hidden="false" customHeight="false" outlineLevel="0" collapsed="false">
      <c r="A472" s="38" t="s">
        <v>777</v>
      </c>
      <c r="B472" s="37" t="s">
        <v>778</v>
      </c>
      <c r="C472" s="21" t="n">
        <f aca="false">D472+M472+Q472+V472</f>
        <v>2501873.88</v>
      </c>
      <c r="D472" s="21" t="n">
        <f aca="false">SUM(E472:I472)</f>
        <v>0</v>
      </c>
      <c r="E472" s="21" t="n">
        <v>0</v>
      </c>
      <c r="F472" s="21" t="n">
        <v>0</v>
      </c>
      <c r="G472" s="21" t="n">
        <v>0</v>
      </c>
      <c r="H472" s="21" t="n">
        <v>0</v>
      </c>
      <c r="I472" s="21" t="n">
        <v>0</v>
      </c>
      <c r="J472" s="21" t="n">
        <v>0</v>
      </c>
      <c r="K472" s="21" t="n">
        <v>0</v>
      </c>
      <c r="L472" s="21" t="n">
        <v>1307</v>
      </c>
      <c r="M472" s="21" t="n">
        <v>2501873.88</v>
      </c>
      <c r="N472" s="21" t="n">
        <v>0</v>
      </c>
      <c r="O472" s="21" t="n">
        <v>0</v>
      </c>
      <c r="P472" s="21" t="n">
        <v>0</v>
      </c>
      <c r="Q472" s="21" t="n">
        <v>0</v>
      </c>
      <c r="R472" s="21" t="n">
        <v>0</v>
      </c>
      <c r="S472" s="21" t="n">
        <v>0</v>
      </c>
      <c r="T472" s="21" t="n">
        <v>0</v>
      </c>
      <c r="U472" s="21" t="n">
        <v>0</v>
      </c>
      <c r="V472" s="21" t="n">
        <v>0</v>
      </c>
      <c r="W472" s="116"/>
      <c r="X472" s="116"/>
    </row>
    <row r="473" s="60" customFormat="true" ht="14.35" hidden="false" customHeight="false" outlineLevel="0" collapsed="false">
      <c r="A473" s="38" t="s">
        <v>779</v>
      </c>
      <c r="B473" s="37" t="s">
        <v>81</v>
      </c>
      <c r="C473" s="21" t="n">
        <f aca="false">D473+M473+Q473+V473</f>
        <v>259632</v>
      </c>
      <c r="D473" s="21" t="n">
        <f aca="false">SUM(E473:I473)</f>
        <v>0</v>
      </c>
      <c r="E473" s="21" t="n">
        <v>0</v>
      </c>
      <c r="F473" s="21" t="n">
        <v>0</v>
      </c>
      <c r="G473" s="21" t="n">
        <v>0</v>
      </c>
      <c r="H473" s="21" t="n">
        <v>0</v>
      </c>
      <c r="I473" s="21" t="n">
        <v>0</v>
      </c>
      <c r="J473" s="21" t="n">
        <v>0</v>
      </c>
      <c r="K473" s="21" t="n">
        <v>0</v>
      </c>
      <c r="L473" s="21" t="n">
        <v>0</v>
      </c>
      <c r="M473" s="21" t="n">
        <v>0</v>
      </c>
      <c r="N473" s="21" t="n">
        <v>0</v>
      </c>
      <c r="O473" s="21" t="n">
        <v>0</v>
      </c>
      <c r="P473" s="21" t="n">
        <v>0</v>
      </c>
      <c r="Q473" s="21" t="n">
        <v>0</v>
      </c>
      <c r="R473" s="21" t="n">
        <v>0</v>
      </c>
      <c r="S473" s="21" t="n">
        <v>0</v>
      </c>
      <c r="T473" s="21" t="n">
        <v>0</v>
      </c>
      <c r="U473" s="21" t="n">
        <v>0</v>
      </c>
      <c r="V473" s="21" t="n">
        <v>259632</v>
      </c>
      <c r="W473" s="116"/>
      <c r="X473" s="116"/>
    </row>
    <row r="474" s="60" customFormat="true" ht="14.35" hidden="false" customHeight="false" outlineLevel="0" collapsed="false">
      <c r="A474" s="38" t="s">
        <v>780</v>
      </c>
      <c r="B474" s="37" t="s">
        <v>781</v>
      </c>
      <c r="C474" s="21" t="n">
        <f aca="false">D474+M474+Q474+V474</f>
        <v>127621</v>
      </c>
      <c r="D474" s="21" t="n">
        <f aca="false">SUM(E474:I474)</f>
        <v>0</v>
      </c>
      <c r="E474" s="21" t="n">
        <v>0</v>
      </c>
      <c r="F474" s="21" t="n">
        <v>0</v>
      </c>
      <c r="G474" s="21" t="n">
        <v>0</v>
      </c>
      <c r="H474" s="21" t="n">
        <v>0</v>
      </c>
      <c r="I474" s="21" t="n">
        <v>0</v>
      </c>
      <c r="J474" s="21" t="n">
        <v>0</v>
      </c>
      <c r="K474" s="21" t="n">
        <v>0</v>
      </c>
      <c r="L474" s="21" t="n">
        <v>0</v>
      </c>
      <c r="M474" s="21" t="n">
        <v>0</v>
      </c>
      <c r="N474" s="21" t="n">
        <v>0</v>
      </c>
      <c r="O474" s="21" t="n">
        <v>0</v>
      </c>
      <c r="P474" s="21" t="n">
        <v>0</v>
      </c>
      <c r="Q474" s="21" t="n">
        <v>0</v>
      </c>
      <c r="R474" s="21" t="n">
        <v>0</v>
      </c>
      <c r="S474" s="21" t="n">
        <v>0</v>
      </c>
      <c r="T474" s="21" t="n">
        <v>0</v>
      </c>
      <c r="U474" s="21" t="n">
        <v>0</v>
      </c>
      <c r="V474" s="21" t="n">
        <v>127621</v>
      </c>
      <c r="W474" s="116"/>
      <c r="X474" s="116"/>
    </row>
    <row r="475" s="60" customFormat="true" ht="14.35" hidden="false" customHeight="false" outlineLevel="0" collapsed="false">
      <c r="A475" s="38" t="s">
        <v>782</v>
      </c>
      <c r="B475" s="37" t="s">
        <v>783</v>
      </c>
      <c r="C475" s="21" t="n">
        <f aca="false">D475+M475+Q475+V475</f>
        <v>1134839.52</v>
      </c>
      <c r="D475" s="21" t="n">
        <f aca="false">SUM(E475:I475)</f>
        <v>0</v>
      </c>
      <c r="E475" s="21" t="n">
        <v>0</v>
      </c>
      <c r="F475" s="21" t="n">
        <v>0</v>
      </c>
      <c r="G475" s="21" t="n">
        <v>0</v>
      </c>
      <c r="H475" s="21" t="n">
        <v>0</v>
      </c>
      <c r="I475" s="21" t="n">
        <v>0</v>
      </c>
      <c r="J475" s="21" t="n">
        <v>0</v>
      </c>
      <c r="K475" s="21" t="n">
        <v>0</v>
      </c>
      <c r="L475" s="21" t="n">
        <v>560</v>
      </c>
      <c r="M475" s="21" t="n">
        <v>1134839.52</v>
      </c>
      <c r="N475" s="21" t="n">
        <v>0</v>
      </c>
      <c r="O475" s="21" t="n">
        <v>0</v>
      </c>
      <c r="P475" s="21" t="n">
        <v>0</v>
      </c>
      <c r="Q475" s="21" t="n">
        <v>0</v>
      </c>
      <c r="R475" s="21" t="n">
        <v>0</v>
      </c>
      <c r="S475" s="21" t="n">
        <v>0</v>
      </c>
      <c r="T475" s="21" t="n">
        <v>0</v>
      </c>
      <c r="U475" s="21" t="n">
        <v>0</v>
      </c>
      <c r="V475" s="21" t="n">
        <v>0</v>
      </c>
      <c r="W475" s="116"/>
      <c r="X475" s="116"/>
    </row>
    <row r="476" s="60" customFormat="true" ht="14.35" hidden="false" customHeight="false" outlineLevel="0" collapsed="false">
      <c r="A476" s="38" t="s">
        <v>784</v>
      </c>
      <c r="B476" s="37" t="s">
        <v>785</v>
      </c>
      <c r="C476" s="21" t="n">
        <f aca="false">D476+M476+Q476+V476</f>
        <v>1641588.54</v>
      </c>
      <c r="D476" s="21" t="n">
        <f aca="false">SUM(E476:I476)</f>
        <v>238260</v>
      </c>
      <c r="E476" s="21" t="n">
        <v>238260</v>
      </c>
      <c r="F476" s="21" t="n">
        <v>0</v>
      </c>
      <c r="G476" s="21" t="n">
        <v>0</v>
      </c>
      <c r="H476" s="21" t="n">
        <v>0</v>
      </c>
      <c r="I476" s="21" t="n">
        <v>0</v>
      </c>
      <c r="J476" s="21" t="n">
        <v>0</v>
      </c>
      <c r="K476" s="21" t="n">
        <v>0</v>
      </c>
      <c r="L476" s="21" t="n">
        <v>465.6</v>
      </c>
      <c r="M476" s="21" t="n">
        <v>1220981.13</v>
      </c>
      <c r="N476" s="21" t="n">
        <v>0</v>
      </c>
      <c r="O476" s="21" t="n">
        <v>0</v>
      </c>
      <c r="P476" s="21" t="n">
        <v>0</v>
      </c>
      <c r="Q476" s="21" t="n">
        <v>0</v>
      </c>
      <c r="R476" s="21" t="n">
        <v>0</v>
      </c>
      <c r="S476" s="21" t="n">
        <v>0</v>
      </c>
      <c r="T476" s="21" t="n">
        <v>0</v>
      </c>
      <c r="U476" s="21" t="n">
        <v>0</v>
      </c>
      <c r="V476" s="21" t="n">
        <v>182347.41</v>
      </c>
      <c r="W476" s="116"/>
      <c r="X476" s="116"/>
    </row>
    <row r="477" s="60" customFormat="true" ht="14.35" hidden="false" customHeight="false" outlineLevel="0" collapsed="false">
      <c r="A477" s="38" t="s">
        <v>786</v>
      </c>
      <c r="B477" s="37" t="s">
        <v>787</v>
      </c>
      <c r="C477" s="21" t="n">
        <f aca="false">D477+M477+Q477+V477</f>
        <v>8047274.62</v>
      </c>
      <c r="D477" s="21" t="n">
        <f aca="false">SUM(E477:I477)</f>
        <v>5475323</v>
      </c>
      <c r="E477" s="21" t="n">
        <v>3771925</v>
      </c>
      <c r="F477" s="21" t="n">
        <v>544933</v>
      </c>
      <c r="G477" s="21" t="n">
        <v>1158465</v>
      </c>
      <c r="H477" s="21" t="n">
        <v>0</v>
      </c>
      <c r="I477" s="21" t="n">
        <v>0</v>
      </c>
      <c r="J477" s="21" t="n">
        <v>0</v>
      </c>
      <c r="K477" s="21" t="n">
        <v>0</v>
      </c>
      <c r="L477" s="21" t="n">
        <v>746</v>
      </c>
      <c r="M477" s="21" t="n">
        <v>2303626</v>
      </c>
      <c r="N477" s="21" t="n">
        <v>0</v>
      </c>
      <c r="O477" s="21" t="n">
        <v>0</v>
      </c>
      <c r="P477" s="21" t="n">
        <v>0</v>
      </c>
      <c r="Q477" s="21" t="n">
        <v>0</v>
      </c>
      <c r="R477" s="21" t="n">
        <v>0</v>
      </c>
      <c r="S477" s="21" t="n">
        <v>0</v>
      </c>
      <c r="T477" s="21" t="n">
        <v>0</v>
      </c>
      <c r="U477" s="21" t="n">
        <v>0</v>
      </c>
      <c r="V477" s="21" t="n">
        <v>268325.62</v>
      </c>
      <c r="W477" s="116"/>
      <c r="X477" s="116"/>
    </row>
    <row r="478" s="60" customFormat="true" ht="14.35" hidden="false" customHeight="false" outlineLevel="0" collapsed="false">
      <c r="A478" s="38" t="s">
        <v>788</v>
      </c>
      <c r="B478" s="37" t="s">
        <v>789</v>
      </c>
      <c r="C478" s="21" t="n">
        <f aca="false">D478+M478+Q478+V478</f>
        <v>3553191.26</v>
      </c>
      <c r="D478" s="21" t="n">
        <f aca="false">SUM(E478:I478)</f>
        <v>0</v>
      </c>
      <c r="E478" s="21" t="n">
        <v>0</v>
      </c>
      <c r="F478" s="21" t="n">
        <v>0</v>
      </c>
      <c r="G478" s="21" t="n">
        <v>0</v>
      </c>
      <c r="H478" s="21" t="n">
        <v>0</v>
      </c>
      <c r="I478" s="21" t="n">
        <v>0</v>
      </c>
      <c r="J478" s="21" t="n">
        <v>0</v>
      </c>
      <c r="K478" s="21" t="n">
        <v>0</v>
      </c>
      <c r="L478" s="21" t="n">
        <v>0</v>
      </c>
      <c r="M478" s="21" t="n">
        <v>0</v>
      </c>
      <c r="N478" s="21" t="n">
        <v>0</v>
      </c>
      <c r="O478" s="21" t="n">
        <v>0</v>
      </c>
      <c r="P478" s="21" t="n">
        <v>653</v>
      </c>
      <c r="Q478" s="21" t="n">
        <v>3478690</v>
      </c>
      <c r="R478" s="21" t="n">
        <v>0</v>
      </c>
      <c r="S478" s="21" t="n">
        <v>0</v>
      </c>
      <c r="T478" s="21" t="n">
        <v>0</v>
      </c>
      <c r="U478" s="21" t="n">
        <v>0</v>
      </c>
      <c r="V478" s="21" t="n">
        <v>74501.26</v>
      </c>
      <c r="W478" s="116"/>
      <c r="X478" s="116"/>
    </row>
    <row r="479" s="60" customFormat="true" ht="14.35" hidden="false" customHeight="false" outlineLevel="0" collapsed="false">
      <c r="A479" s="38" t="s">
        <v>790</v>
      </c>
      <c r="B479" s="37" t="s">
        <v>328</v>
      </c>
      <c r="C479" s="21" t="n">
        <f aca="false">D479+M479+Q479+V479</f>
        <v>6381486</v>
      </c>
      <c r="D479" s="21" t="n">
        <f aca="false">SUM(E479:I479)</f>
        <v>0</v>
      </c>
      <c r="E479" s="21" t="n">
        <v>0</v>
      </c>
      <c r="F479" s="21" t="n">
        <v>0</v>
      </c>
      <c r="G479" s="21" t="n">
        <v>0</v>
      </c>
      <c r="H479" s="21" t="n">
        <v>0</v>
      </c>
      <c r="I479" s="21" t="n">
        <v>0</v>
      </c>
      <c r="J479" s="21" t="n">
        <v>0</v>
      </c>
      <c r="K479" s="21" t="n">
        <v>0</v>
      </c>
      <c r="L479" s="21" t="n">
        <v>0</v>
      </c>
      <c r="M479" s="21" t="n">
        <v>0</v>
      </c>
      <c r="N479" s="21" t="n">
        <v>0</v>
      </c>
      <c r="O479" s="21" t="n">
        <v>0</v>
      </c>
      <c r="P479" s="21" t="n">
        <v>1200</v>
      </c>
      <c r="Q479" s="21" t="n">
        <v>6291629</v>
      </c>
      <c r="R479" s="21" t="n">
        <v>0</v>
      </c>
      <c r="S479" s="21" t="n">
        <v>0</v>
      </c>
      <c r="T479" s="21" t="n">
        <v>0</v>
      </c>
      <c r="U479" s="21" t="n">
        <v>0</v>
      </c>
      <c r="V479" s="21" t="n">
        <v>89857</v>
      </c>
      <c r="W479" s="116"/>
      <c r="X479" s="116"/>
    </row>
    <row r="480" s="60" customFormat="true" ht="14.35" hidden="false" customHeight="false" outlineLevel="0" collapsed="false">
      <c r="A480" s="38" t="s">
        <v>791</v>
      </c>
      <c r="B480" s="37" t="s">
        <v>330</v>
      </c>
      <c r="C480" s="21" t="n">
        <f aca="false">D480+M480+Q480+V480</f>
        <v>4120327.46</v>
      </c>
      <c r="D480" s="21" t="n">
        <f aca="false">SUM(E480:I480)</f>
        <v>4007720</v>
      </c>
      <c r="E480" s="21" t="n">
        <v>4007720</v>
      </c>
      <c r="F480" s="21" t="n">
        <v>0</v>
      </c>
      <c r="G480" s="21" t="n">
        <v>0</v>
      </c>
      <c r="H480" s="21" t="n">
        <v>0</v>
      </c>
      <c r="I480" s="21" t="n">
        <v>0</v>
      </c>
      <c r="J480" s="21" t="n">
        <v>0</v>
      </c>
      <c r="K480" s="21" t="n">
        <v>0</v>
      </c>
      <c r="L480" s="21" t="n">
        <v>0</v>
      </c>
      <c r="M480" s="21" t="n">
        <v>0</v>
      </c>
      <c r="N480" s="21" t="n">
        <v>0</v>
      </c>
      <c r="O480" s="21" t="n">
        <v>0</v>
      </c>
      <c r="P480" s="21" t="n">
        <v>0</v>
      </c>
      <c r="Q480" s="21" t="n">
        <v>0</v>
      </c>
      <c r="R480" s="21" t="n">
        <v>0</v>
      </c>
      <c r="S480" s="21" t="n">
        <v>0</v>
      </c>
      <c r="T480" s="21" t="n">
        <v>0</v>
      </c>
      <c r="U480" s="21" t="n">
        <v>0</v>
      </c>
      <c r="V480" s="21" t="n">
        <v>112607.46</v>
      </c>
      <c r="W480" s="116"/>
      <c r="X480" s="116"/>
    </row>
    <row r="481" s="60" customFormat="true" ht="14.35" hidden="false" customHeight="false" outlineLevel="0" collapsed="false">
      <c r="A481" s="38" t="s">
        <v>792</v>
      </c>
      <c r="B481" s="37" t="s">
        <v>793</v>
      </c>
      <c r="C481" s="21" t="n">
        <f aca="false">D481+M481+Q481+V481</f>
        <v>2248751.5</v>
      </c>
      <c r="D481" s="21" t="n">
        <f aca="false">SUM(E481:I481)</f>
        <v>2049007</v>
      </c>
      <c r="E481" s="21" t="n">
        <v>0</v>
      </c>
      <c r="F481" s="21" t="n">
        <v>983879</v>
      </c>
      <c r="G481" s="21" t="n">
        <v>0</v>
      </c>
      <c r="H481" s="21" t="n">
        <v>1065128</v>
      </c>
      <c r="I481" s="21" t="n">
        <v>0</v>
      </c>
      <c r="J481" s="21" t="n">
        <v>0</v>
      </c>
      <c r="K481" s="21" t="n">
        <v>0</v>
      </c>
      <c r="L481" s="21" t="n">
        <v>0</v>
      </c>
      <c r="M481" s="21" t="n">
        <v>0</v>
      </c>
      <c r="N481" s="21" t="n">
        <v>0</v>
      </c>
      <c r="O481" s="21" t="n">
        <v>0</v>
      </c>
      <c r="P481" s="21" t="n">
        <v>0</v>
      </c>
      <c r="Q481" s="21" t="n">
        <v>0</v>
      </c>
      <c r="R481" s="21" t="n">
        <v>0</v>
      </c>
      <c r="S481" s="21" t="n">
        <v>0</v>
      </c>
      <c r="T481" s="21" t="n">
        <v>0</v>
      </c>
      <c r="U481" s="21" t="n">
        <v>0</v>
      </c>
      <c r="V481" s="21" t="n">
        <v>199744.5</v>
      </c>
      <c r="W481" s="116"/>
      <c r="X481" s="116"/>
    </row>
    <row r="482" s="60" customFormat="true" ht="14.35" hidden="false" customHeight="false" outlineLevel="0" collapsed="false">
      <c r="A482" s="38" t="s">
        <v>794</v>
      </c>
      <c r="B482" s="37" t="s">
        <v>795</v>
      </c>
      <c r="C482" s="21" t="n">
        <f aca="false">D482+M482+Q482+V482</f>
        <v>6292768.34</v>
      </c>
      <c r="D482" s="21" t="n">
        <f aca="false">SUM(E482:I482)</f>
        <v>3800930</v>
      </c>
      <c r="E482" s="21" t="n">
        <v>3800930</v>
      </c>
      <c r="F482" s="21" t="n">
        <v>0</v>
      </c>
      <c r="G482" s="21" t="n">
        <v>0</v>
      </c>
      <c r="H482" s="21" t="n">
        <v>0</v>
      </c>
      <c r="I482" s="21" t="n">
        <v>0</v>
      </c>
      <c r="J482" s="21" t="n">
        <v>0</v>
      </c>
      <c r="K482" s="21" t="n">
        <v>0</v>
      </c>
      <c r="L482" s="21" t="n">
        <v>1136.59</v>
      </c>
      <c r="M482" s="21" t="n">
        <v>2379500.66</v>
      </c>
      <c r="N482" s="21" t="n">
        <v>0</v>
      </c>
      <c r="O482" s="21" t="n">
        <v>0</v>
      </c>
      <c r="P482" s="21" t="n">
        <v>0</v>
      </c>
      <c r="Q482" s="21" t="n">
        <v>0</v>
      </c>
      <c r="R482" s="21" t="n">
        <v>0</v>
      </c>
      <c r="S482" s="21" t="n">
        <v>0</v>
      </c>
      <c r="T482" s="21" t="n">
        <v>0</v>
      </c>
      <c r="U482" s="21" t="n">
        <v>0</v>
      </c>
      <c r="V482" s="21" t="n">
        <v>112337.68</v>
      </c>
      <c r="W482" s="116"/>
      <c r="X482" s="116"/>
    </row>
    <row r="483" s="60" customFormat="true" ht="14.35" hidden="false" customHeight="false" outlineLevel="0" collapsed="false">
      <c r="A483" s="38" t="s">
        <v>796</v>
      </c>
      <c r="B483" s="37" t="s">
        <v>797</v>
      </c>
      <c r="C483" s="21" t="n">
        <f aca="false">D483+M483+Q483+V483</f>
        <v>171750</v>
      </c>
      <c r="D483" s="21" t="n">
        <f aca="false">SUM(E483:I483)</f>
        <v>0</v>
      </c>
      <c r="E483" s="21" t="n">
        <v>0</v>
      </c>
      <c r="F483" s="21" t="n">
        <v>0</v>
      </c>
      <c r="G483" s="21" t="n">
        <v>0</v>
      </c>
      <c r="H483" s="21" t="n">
        <v>0</v>
      </c>
      <c r="I483" s="21" t="n">
        <v>0</v>
      </c>
      <c r="J483" s="21" t="n">
        <v>0</v>
      </c>
      <c r="K483" s="21" t="n">
        <v>0</v>
      </c>
      <c r="L483" s="21" t="n">
        <v>0</v>
      </c>
      <c r="M483" s="21" t="n">
        <v>0</v>
      </c>
      <c r="N483" s="21" t="n">
        <v>0</v>
      </c>
      <c r="O483" s="21" t="n">
        <v>0</v>
      </c>
      <c r="P483" s="21" t="n">
        <v>0</v>
      </c>
      <c r="Q483" s="21" t="n">
        <v>0</v>
      </c>
      <c r="R483" s="21" t="n">
        <v>0</v>
      </c>
      <c r="S483" s="21" t="n">
        <v>0</v>
      </c>
      <c r="T483" s="21" t="n">
        <v>0</v>
      </c>
      <c r="U483" s="21" t="n">
        <v>0</v>
      </c>
      <c r="V483" s="21" t="n">
        <v>171750</v>
      </c>
      <c r="W483" s="116"/>
      <c r="X483" s="116"/>
    </row>
    <row r="484" s="60" customFormat="true" ht="14.35" hidden="false" customHeight="false" outlineLevel="0" collapsed="false">
      <c r="A484" s="38" t="s">
        <v>798</v>
      </c>
      <c r="B484" s="37" t="s">
        <v>799</v>
      </c>
      <c r="C484" s="21" t="n">
        <f aca="false">D484+M484+Q484+V484</f>
        <v>3395966.58</v>
      </c>
      <c r="D484" s="21" t="n">
        <f aca="false">SUM(E484:I484)</f>
        <v>0</v>
      </c>
      <c r="E484" s="21" t="n">
        <v>0</v>
      </c>
      <c r="F484" s="21" t="n">
        <v>0</v>
      </c>
      <c r="G484" s="21" t="n">
        <v>0</v>
      </c>
      <c r="H484" s="21" t="n">
        <v>0</v>
      </c>
      <c r="I484" s="21" t="n">
        <v>0</v>
      </c>
      <c r="J484" s="21" t="n">
        <v>0</v>
      </c>
      <c r="K484" s="21" t="n">
        <v>0</v>
      </c>
      <c r="L484" s="21" t="n">
        <v>1200</v>
      </c>
      <c r="M484" s="21" t="n">
        <v>3239001.58</v>
      </c>
      <c r="N484" s="21" t="n">
        <v>0</v>
      </c>
      <c r="O484" s="21" t="n">
        <v>0</v>
      </c>
      <c r="P484" s="21" t="n">
        <v>0</v>
      </c>
      <c r="Q484" s="21" t="n">
        <v>0</v>
      </c>
      <c r="R484" s="21" t="n">
        <v>0</v>
      </c>
      <c r="S484" s="21" t="n">
        <v>0</v>
      </c>
      <c r="T484" s="21" t="n">
        <v>0</v>
      </c>
      <c r="U484" s="21" t="n">
        <v>0</v>
      </c>
      <c r="V484" s="21" t="n">
        <v>156965</v>
      </c>
      <c r="W484" s="116"/>
      <c r="X484" s="116"/>
    </row>
    <row r="485" s="60" customFormat="true" ht="14.35" hidden="false" customHeight="false" outlineLevel="0" collapsed="false">
      <c r="A485" s="38" t="s">
        <v>800</v>
      </c>
      <c r="B485" s="37" t="s">
        <v>801</v>
      </c>
      <c r="C485" s="21" t="n">
        <f aca="false">D485+M485+Q485+V485</f>
        <v>137019</v>
      </c>
      <c r="D485" s="21" t="n">
        <f aca="false">SUM(E485:I485)</f>
        <v>0</v>
      </c>
      <c r="E485" s="21" t="n">
        <v>0</v>
      </c>
      <c r="F485" s="21" t="n">
        <v>0</v>
      </c>
      <c r="G485" s="21" t="n">
        <v>0</v>
      </c>
      <c r="H485" s="21" t="n">
        <v>0</v>
      </c>
      <c r="I485" s="21" t="n">
        <v>0</v>
      </c>
      <c r="J485" s="21" t="n">
        <v>0</v>
      </c>
      <c r="K485" s="21" t="n">
        <v>0</v>
      </c>
      <c r="L485" s="21" t="n">
        <v>0</v>
      </c>
      <c r="M485" s="21" t="n">
        <v>0</v>
      </c>
      <c r="N485" s="21" t="n">
        <v>0</v>
      </c>
      <c r="O485" s="21" t="n">
        <v>0</v>
      </c>
      <c r="P485" s="21" t="n">
        <v>0</v>
      </c>
      <c r="Q485" s="21" t="n">
        <v>0</v>
      </c>
      <c r="R485" s="21" t="n">
        <v>0</v>
      </c>
      <c r="S485" s="21" t="n">
        <v>0</v>
      </c>
      <c r="T485" s="21" t="n">
        <v>0</v>
      </c>
      <c r="U485" s="21" t="n">
        <v>0</v>
      </c>
      <c r="V485" s="21" t="n">
        <v>137019</v>
      </c>
      <c r="W485" s="116"/>
      <c r="X485" s="116"/>
    </row>
    <row r="486" s="60" customFormat="true" ht="14.35" hidden="false" customHeight="false" outlineLevel="0" collapsed="false">
      <c r="A486" s="38" t="s">
        <v>802</v>
      </c>
      <c r="B486" s="37" t="s">
        <v>803</v>
      </c>
      <c r="C486" s="21" t="n">
        <f aca="false">D486+M486+Q486+V486</f>
        <v>45868</v>
      </c>
      <c r="D486" s="21" t="n">
        <f aca="false">SUM(E486:I486)</f>
        <v>0</v>
      </c>
      <c r="E486" s="21" t="n">
        <v>0</v>
      </c>
      <c r="F486" s="21" t="n">
        <v>0</v>
      </c>
      <c r="G486" s="21" t="n">
        <v>0</v>
      </c>
      <c r="H486" s="21" t="n">
        <v>0</v>
      </c>
      <c r="I486" s="21" t="n">
        <v>0</v>
      </c>
      <c r="J486" s="21" t="n">
        <v>0</v>
      </c>
      <c r="K486" s="21" t="n">
        <v>0</v>
      </c>
      <c r="L486" s="21" t="n">
        <v>0</v>
      </c>
      <c r="M486" s="21" t="n">
        <v>0</v>
      </c>
      <c r="N486" s="21" t="n">
        <v>0</v>
      </c>
      <c r="O486" s="21" t="n">
        <v>0</v>
      </c>
      <c r="P486" s="21" t="n">
        <v>0</v>
      </c>
      <c r="Q486" s="21" t="n">
        <v>0</v>
      </c>
      <c r="R486" s="21" t="n">
        <v>0</v>
      </c>
      <c r="S486" s="21" t="n">
        <v>0</v>
      </c>
      <c r="T486" s="21" t="n">
        <v>0</v>
      </c>
      <c r="U486" s="21" t="n">
        <v>0</v>
      </c>
      <c r="V486" s="21" t="n">
        <v>45868</v>
      </c>
      <c r="W486" s="116"/>
      <c r="X486" s="116"/>
    </row>
    <row r="487" s="60" customFormat="true" ht="14.35" hidden="false" customHeight="false" outlineLevel="0" collapsed="false">
      <c r="A487" s="38" t="s">
        <v>804</v>
      </c>
      <c r="B487" s="37" t="s">
        <v>805</v>
      </c>
      <c r="C487" s="21" t="n">
        <f aca="false">D487+M487+Q487+V487</f>
        <v>45914</v>
      </c>
      <c r="D487" s="21" t="n">
        <f aca="false">SUM(E487:I487)</f>
        <v>0</v>
      </c>
      <c r="E487" s="21" t="n">
        <v>0</v>
      </c>
      <c r="F487" s="21" t="n">
        <v>0</v>
      </c>
      <c r="G487" s="21" t="n">
        <v>0</v>
      </c>
      <c r="H487" s="21" t="n">
        <v>0</v>
      </c>
      <c r="I487" s="21" t="n">
        <v>0</v>
      </c>
      <c r="J487" s="21" t="n">
        <v>0</v>
      </c>
      <c r="K487" s="21" t="n">
        <v>0</v>
      </c>
      <c r="L487" s="21" t="n">
        <v>0</v>
      </c>
      <c r="M487" s="21" t="n">
        <v>0</v>
      </c>
      <c r="N487" s="21" t="n">
        <v>0</v>
      </c>
      <c r="O487" s="21" t="n">
        <v>0</v>
      </c>
      <c r="P487" s="21" t="n">
        <v>0</v>
      </c>
      <c r="Q487" s="21" t="n">
        <v>0</v>
      </c>
      <c r="R487" s="21" t="n">
        <v>0</v>
      </c>
      <c r="S487" s="21" t="n">
        <v>0</v>
      </c>
      <c r="T487" s="21" t="n">
        <v>0</v>
      </c>
      <c r="U487" s="21" t="n">
        <v>0</v>
      </c>
      <c r="V487" s="21" t="n">
        <v>45914</v>
      </c>
      <c r="W487" s="116"/>
      <c r="X487" s="116"/>
    </row>
    <row r="488" s="60" customFormat="true" ht="14.35" hidden="false" customHeight="false" outlineLevel="0" collapsed="false">
      <c r="A488" s="38" t="s">
        <v>806</v>
      </c>
      <c r="B488" s="37" t="s">
        <v>807</v>
      </c>
      <c r="C488" s="21" t="n">
        <f aca="false">D488+M488+Q488+V488</f>
        <v>1833657.79</v>
      </c>
      <c r="D488" s="21" t="n">
        <f aca="false">SUM(E488:I488)</f>
        <v>0</v>
      </c>
      <c r="E488" s="21" t="n">
        <v>0</v>
      </c>
      <c r="F488" s="21" t="n">
        <v>0</v>
      </c>
      <c r="G488" s="21" t="n">
        <v>0</v>
      </c>
      <c r="H488" s="21" t="n">
        <v>0</v>
      </c>
      <c r="I488" s="21" t="n">
        <v>0</v>
      </c>
      <c r="J488" s="21" t="n">
        <v>0</v>
      </c>
      <c r="K488" s="21" t="n">
        <v>0</v>
      </c>
      <c r="L488" s="21" t="n">
        <v>0</v>
      </c>
      <c r="M488" s="21" t="n">
        <v>0</v>
      </c>
      <c r="N488" s="21" t="n">
        <v>0</v>
      </c>
      <c r="O488" s="21" t="n">
        <v>0</v>
      </c>
      <c r="P488" s="21" t="n">
        <v>488</v>
      </c>
      <c r="Q488" s="21" t="n">
        <v>1786631.02</v>
      </c>
      <c r="R488" s="21" t="n">
        <v>0</v>
      </c>
      <c r="S488" s="21" t="n">
        <v>0</v>
      </c>
      <c r="T488" s="21" t="n">
        <v>0</v>
      </c>
      <c r="U488" s="21" t="n">
        <v>0</v>
      </c>
      <c r="V488" s="21" t="n">
        <v>47026.77</v>
      </c>
      <c r="W488" s="116"/>
      <c r="X488" s="116"/>
    </row>
    <row r="489" s="60" customFormat="true" ht="14.35" hidden="false" customHeight="false" outlineLevel="0" collapsed="false">
      <c r="A489" s="38" t="s">
        <v>808</v>
      </c>
      <c r="B489" s="37" t="s">
        <v>809</v>
      </c>
      <c r="C489" s="21" t="n">
        <f aca="false">D489+M489+Q489+V489</f>
        <v>1965073.83</v>
      </c>
      <c r="D489" s="21" t="n">
        <f aca="false">SUM(E489:I489)</f>
        <v>0</v>
      </c>
      <c r="E489" s="21" t="n">
        <v>0</v>
      </c>
      <c r="F489" s="21" t="n">
        <v>0</v>
      </c>
      <c r="G489" s="21" t="n">
        <v>0</v>
      </c>
      <c r="H489" s="21" t="n">
        <v>0</v>
      </c>
      <c r="I489" s="21" t="n">
        <v>0</v>
      </c>
      <c r="J489" s="21" t="n">
        <v>0</v>
      </c>
      <c r="K489" s="21" t="n">
        <v>0</v>
      </c>
      <c r="L489" s="21" t="n">
        <v>0</v>
      </c>
      <c r="M489" s="21" t="n">
        <v>0</v>
      </c>
      <c r="N489" s="21" t="n">
        <v>0</v>
      </c>
      <c r="O489" s="21" t="n">
        <v>0</v>
      </c>
      <c r="P489" s="21" t="n">
        <v>437</v>
      </c>
      <c r="Q489" s="21" t="n">
        <v>1917200.03</v>
      </c>
      <c r="R489" s="21" t="n">
        <v>0</v>
      </c>
      <c r="S489" s="21" t="n">
        <v>0</v>
      </c>
      <c r="T489" s="21" t="n">
        <v>0</v>
      </c>
      <c r="U489" s="21" t="n">
        <v>0</v>
      </c>
      <c r="V489" s="21" t="n">
        <v>47873.8</v>
      </c>
      <c r="W489" s="116"/>
      <c r="X489" s="116"/>
    </row>
    <row r="490" s="60" customFormat="true" ht="14.35" hidden="false" customHeight="false" outlineLevel="0" collapsed="false">
      <c r="A490" s="38" t="s">
        <v>810</v>
      </c>
      <c r="B490" s="37" t="s">
        <v>811</v>
      </c>
      <c r="C490" s="21" t="n">
        <f aca="false">D490+M490+Q490+V490</f>
        <v>895090</v>
      </c>
      <c r="D490" s="21" t="n">
        <f aca="false">SUM(E490:I490)</f>
        <v>0</v>
      </c>
      <c r="E490" s="21" t="n">
        <v>0</v>
      </c>
      <c r="F490" s="21" t="n">
        <v>0</v>
      </c>
      <c r="G490" s="21" t="n">
        <v>0</v>
      </c>
      <c r="H490" s="21" t="n">
        <v>0</v>
      </c>
      <c r="I490" s="21" t="n">
        <v>0</v>
      </c>
      <c r="J490" s="21" t="n">
        <v>0</v>
      </c>
      <c r="K490" s="21" t="n">
        <v>0</v>
      </c>
      <c r="L490" s="21" t="n">
        <v>228</v>
      </c>
      <c r="M490" s="21" t="n">
        <v>895090</v>
      </c>
      <c r="N490" s="21" t="n">
        <v>0</v>
      </c>
      <c r="O490" s="21" t="n">
        <v>0</v>
      </c>
      <c r="P490" s="21" t="n">
        <v>0</v>
      </c>
      <c r="Q490" s="21" t="n">
        <v>0</v>
      </c>
      <c r="R490" s="21" t="n">
        <v>0</v>
      </c>
      <c r="S490" s="21" t="n">
        <v>0</v>
      </c>
      <c r="T490" s="21" t="n">
        <v>0</v>
      </c>
      <c r="U490" s="21" t="n">
        <v>0</v>
      </c>
      <c r="V490" s="21" t="n">
        <v>0</v>
      </c>
      <c r="W490" s="116"/>
      <c r="X490" s="116"/>
    </row>
    <row r="491" s="60" customFormat="true" ht="14.35" hidden="false" customHeight="false" outlineLevel="0" collapsed="false">
      <c r="A491" s="38" t="s">
        <v>812</v>
      </c>
      <c r="B491" s="37" t="s">
        <v>813</v>
      </c>
      <c r="C491" s="21" t="n">
        <f aca="false">D491+M491+Q491+V491</f>
        <v>812435</v>
      </c>
      <c r="D491" s="21" t="n">
        <f aca="false">SUM(E491:I491)</f>
        <v>0</v>
      </c>
      <c r="E491" s="21" t="n">
        <v>0</v>
      </c>
      <c r="F491" s="21" t="n">
        <v>0</v>
      </c>
      <c r="G491" s="21" t="n">
        <v>0</v>
      </c>
      <c r="H491" s="21" t="n">
        <v>0</v>
      </c>
      <c r="I491" s="21" t="n">
        <v>0</v>
      </c>
      <c r="J491" s="21" t="n">
        <v>0</v>
      </c>
      <c r="K491" s="21" t="n">
        <v>0</v>
      </c>
      <c r="L491" s="21" t="n">
        <v>215</v>
      </c>
      <c r="M491" s="21" t="n">
        <v>812435</v>
      </c>
      <c r="N491" s="21" t="n">
        <v>0</v>
      </c>
      <c r="O491" s="21" t="n">
        <v>0</v>
      </c>
      <c r="P491" s="21" t="n">
        <v>0</v>
      </c>
      <c r="Q491" s="21" t="n">
        <v>0</v>
      </c>
      <c r="R491" s="21" t="n">
        <v>0</v>
      </c>
      <c r="S491" s="21" t="n">
        <v>0</v>
      </c>
      <c r="T491" s="21" t="n">
        <v>0</v>
      </c>
      <c r="U491" s="21" t="n">
        <v>0</v>
      </c>
      <c r="V491" s="21" t="n">
        <v>0</v>
      </c>
      <c r="W491" s="116"/>
      <c r="X491" s="116"/>
    </row>
    <row r="492" s="60" customFormat="true" ht="14.35" hidden="false" customHeight="false" outlineLevel="0" collapsed="false">
      <c r="A492" s="38" t="s">
        <v>814</v>
      </c>
      <c r="B492" s="37" t="s">
        <v>815</v>
      </c>
      <c r="C492" s="21" t="n">
        <f aca="false">D492+M492+Q492+V492</f>
        <v>624560.05</v>
      </c>
      <c r="D492" s="21" t="n">
        <f aca="false">SUM(E492:I492)</f>
        <v>0</v>
      </c>
      <c r="E492" s="21" t="n">
        <v>0</v>
      </c>
      <c r="F492" s="21" t="n">
        <v>0</v>
      </c>
      <c r="G492" s="21" t="n">
        <v>0</v>
      </c>
      <c r="H492" s="21" t="n">
        <v>0</v>
      </c>
      <c r="I492" s="21" t="n">
        <v>0</v>
      </c>
      <c r="J492" s="21" t="n">
        <v>0</v>
      </c>
      <c r="K492" s="21" t="n">
        <v>0</v>
      </c>
      <c r="L492" s="21" t="n">
        <v>231.4</v>
      </c>
      <c r="M492" s="21" t="n">
        <v>624560.05</v>
      </c>
      <c r="N492" s="21" t="n">
        <v>0</v>
      </c>
      <c r="O492" s="21" t="n">
        <v>0</v>
      </c>
      <c r="P492" s="21" t="n">
        <v>0</v>
      </c>
      <c r="Q492" s="21" t="n">
        <v>0</v>
      </c>
      <c r="R492" s="21" t="n">
        <v>0</v>
      </c>
      <c r="S492" s="21" t="n">
        <v>0</v>
      </c>
      <c r="T492" s="21" t="n">
        <v>0</v>
      </c>
      <c r="U492" s="21" t="n">
        <v>0</v>
      </c>
      <c r="V492" s="21" t="n">
        <v>0</v>
      </c>
      <c r="W492" s="116"/>
      <c r="X492" s="116"/>
    </row>
    <row r="493" s="60" customFormat="true" ht="14.35" hidden="false" customHeight="false" outlineLevel="0" collapsed="false">
      <c r="A493" s="38" t="s">
        <v>816</v>
      </c>
      <c r="B493" s="37" t="s">
        <v>817</v>
      </c>
      <c r="C493" s="21" t="n">
        <f aca="false">D493+M493+Q493+V493</f>
        <v>1616637.15</v>
      </c>
      <c r="D493" s="21" t="n">
        <f aca="false">SUM(E493:I493)</f>
        <v>0</v>
      </c>
      <c r="E493" s="21" t="n">
        <v>0</v>
      </c>
      <c r="F493" s="21" t="n">
        <v>0</v>
      </c>
      <c r="G493" s="21" t="n">
        <v>0</v>
      </c>
      <c r="H493" s="21" t="n">
        <v>0</v>
      </c>
      <c r="I493" s="21" t="n">
        <v>0</v>
      </c>
      <c r="J493" s="21" t="n">
        <v>0</v>
      </c>
      <c r="K493" s="21" t="n">
        <v>0</v>
      </c>
      <c r="L493" s="21" t="n">
        <v>0</v>
      </c>
      <c r="M493" s="21" t="n">
        <v>0</v>
      </c>
      <c r="N493" s="21" t="n">
        <v>0</v>
      </c>
      <c r="O493" s="21" t="n">
        <v>0</v>
      </c>
      <c r="P493" s="21" t="n">
        <v>347</v>
      </c>
      <c r="Q493" s="21" t="n">
        <v>1570922.59</v>
      </c>
      <c r="R493" s="21" t="n">
        <v>0</v>
      </c>
      <c r="S493" s="21" t="n">
        <v>0</v>
      </c>
      <c r="T493" s="21" t="n">
        <v>0</v>
      </c>
      <c r="U493" s="21" t="n">
        <v>0</v>
      </c>
      <c r="V493" s="21" t="n">
        <v>45714.56</v>
      </c>
      <c r="W493" s="116"/>
      <c r="X493" s="116"/>
    </row>
    <row r="494" s="60" customFormat="true" ht="14.35" hidden="false" customHeight="false" outlineLevel="0" collapsed="false">
      <c r="A494" s="38" t="s">
        <v>818</v>
      </c>
      <c r="B494" s="37" t="s">
        <v>334</v>
      </c>
      <c r="C494" s="21" t="n">
        <f aca="false">D494+M494+Q494+V494</f>
        <v>5502831.7</v>
      </c>
      <c r="D494" s="21" t="n">
        <f aca="false">SUM(E494:I494)</f>
        <v>5178097</v>
      </c>
      <c r="E494" s="21" t="n">
        <v>0</v>
      </c>
      <c r="F494" s="21" t="n">
        <v>1608304</v>
      </c>
      <c r="G494" s="21" t="n">
        <v>2126339</v>
      </c>
      <c r="H494" s="21" t="n">
        <v>1443454</v>
      </c>
      <c r="I494" s="21" t="n">
        <v>0</v>
      </c>
      <c r="J494" s="21" t="n">
        <v>0</v>
      </c>
      <c r="K494" s="21" t="n">
        <v>0</v>
      </c>
      <c r="L494" s="21" t="n">
        <v>0</v>
      </c>
      <c r="M494" s="21" t="n">
        <v>0</v>
      </c>
      <c r="N494" s="21" t="n">
        <v>0</v>
      </c>
      <c r="O494" s="21" t="n">
        <v>0</v>
      </c>
      <c r="P494" s="21" t="n">
        <v>0</v>
      </c>
      <c r="Q494" s="21" t="n">
        <v>0</v>
      </c>
      <c r="R494" s="21" t="n">
        <v>0</v>
      </c>
      <c r="S494" s="21" t="n">
        <v>0</v>
      </c>
      <c r="T494" s="21" t="n">
        <v>0</v>
      </c>
      <c r="U494" s="21" t="n">
        <v>0</v>
      </c>
      <c r="V494" s="123" t="n">
        <v>324734.7</v>
      </c>
      <c r="W494" s="116"/>
      <c r="X494" s="116"/>
    </row>
    <row r="495" s="60" customFormat="true" ht="14.35" hidden="false" customHeight="false" outlineLevel="0" collapsed="false">
      <c r="A495" s="38" t="s">
        <v>819</v>
      </c>
      <c r="B495" s="37" t="s">
        <v>820</v>
      </c>
      <c r="C495" s="21" t="n">
        <f aca="false">D495+M495+Q495+V495</f>
        <v>138131</v>
      </c>
      <c r="D495" s="21" t="n">
        <f aca="false">SUM(E495:I495)</f>
        <v>0</v>
      </c>
      <c r="E495" s="21" t="n">
        <v>0</v>
      </c>
      <c r="F495" s="21" t="n">
        <v>0</v>
      </c>
      <c r="G495" s="21" t="n">
        <v>0</v>
      </c>
      <c r="H495" s="21" t="n">
        <v>0</v>
      </c>
      <c r="I495" s="21" t="n">
        <v>0</v>
      </c>
      <c r="J495" s="21" t="n">
        <v>0</v>
      </c>
      <c r="K495" s="21" t="n">
        <v>0</v>
      </c>
      <c r="L495" s="21" t="n">
        <v>0</v>
      </c>
      <c r="M495" s="21" t="n">
        <v>0</v>
      </c>
      <c r="N495" s="21" t="n">
        <v>0</v>
      </c>
      <c r="O495" s="21" t="n">
        <v>0</v>
      </c>
      <c r="P495" s="21" t="n">
        <v>0</v>
      </c>
      <c r="Q495" s="21" t="n">
        <v>0</v>
      </c>
      <c r="R495" s="21" t="n">
        <v>0</v>
      </c>
      <c r="S495" s="21" t="n">
        <v>0</v>
      </c>
      <c r="T495" s="21" t="n">
        <v>0</v>
      </c>
      <c r="U495" s="21" t="n">
        <v>0</v>
      </c>
      <c r="V495" s="21" t="n">
        <v>138131</v>
      </c>
      <c r="W495" s="116"/>
      <c r="X495" s="116"/>
    </row>
    <row r="496" s="60" customFormat="true" ht="14.35" hidden="false" customHeight="false" outlineLevel="0" collapsed="false">
      <c r="A496" s="38" t="s">
        <v>821</v>
      </c>
      <c r="B496" s="37" t="s">
        <v>822</v>
      </c>
      <c r="C496" s="21" t="n">
        <f aca="false">D496+M496+Q496+V496</f>
        <v>103072</v>
      </c>
      <c r="D496" s="21" t="n">
        <f aca="false">SUM(E496:I496)</f>
        <v>0</v>
      </c>
      <c r="E496" s="21" t="n">
        <v>0</v>
      </c>
      <c r="F496" s="21" t="n">
        <v>0</v>
      </c>
      <c r="G496" s="21" t="n">
        <v>0</v>
      </c>
      <c r="H496" s="21" t="n">
        <v>0</v>
      </c>
      <c r="I496" s="21" t="n">
        <v>0</v>
      </c>
      <c r="J496" s="21" t="n">
        <v>0</v>
      </c>
      <c r="K496" s="21" t="n">
        <v>0</v>
      </c>
      <c r="L496" s="21" t="n">
        <v>0</v>
      </c>
      <c r="M496" s="21" t="n">
        <v>0</v>
      </c>
      <c r="N496" s="21" t="n">
        <v>0</v>
      </c>
      <c r="O496" s="21" t="n">
        <v>0</v>
      </c>
      <c r="P496" s="21" t="n">
        <v>0</v>
      </c>
      <c r="Q496" s="21" t="n">
        <v>0</v>
      </c>
      <c r="R496" s="21" t="n">
        <v>0</v>
      </c>
      <c r="S496" s="21" t="n">
        <v>0</v>
      </c>
      <c r="T496" s="21" t="n">
        <v>0</v>
      </c>
      <c r="U496" s="21" t="n">
        <v>0</v>
      </c>
      <c r="V496" s="123" t="n">
        <v>103072</v>
      </c>
      <c r="W496" s="116"/>
      <c r="X496" s="116"/>
    </row>
    <row r="497" s="60" customFormat="true" ht="14.35" hidden="false" customHeight="false" outlineLevel="0" collapsed="false">
      <c r="A497" s="38" t="s">
        <v>823</v>
      </c>
      <c r="B497" s="37" t="s">
        <v>824</v>
      </c>
      <c r="C497" s="21" t="n">
        <f aca="false">D497+M497+Q497+V497</f>
        <v>124706.64</v>
      </c>
      <c r="D497" s="21" t="n">
        <f aca="false">SUM(E497:I497)</f>
        <v>0</v>
      </c>
      <c r="E497" s="21" t="n">
        <v>0</v>
      </c>
      <c r="F497" s="21" t="n">
        <v>0</v>
      </c>
      <c r="G497" s="21" t="n">
        <v>0</v>
      </c>
      <c r="H497" s="21" t="n">
        <v>0</v>
      </c>
      <c r="I497" s="21" t="n">
        <v>0</v>
      </c>
      <c r="J497" s="21" t="n">
        <v>0</v>
      </c>
      <c r="K497" s="21" t="n">
        <v>0</v>
      </c>
      <c r="L497" s="21" t="n">
        <v>0</v>
      </c>
      <c r="M497" s="21" t="n">
        <v>0</v>
      </c>
      <c r="N497" s="21" t="n">
        <v>0</v>
      </c>
      <c r="O497" s="21" t="n">
        <v>0</v>
      </c>
      <c r="P497" s="21" t="n">
        <v>0</v>
      </c>
      <c r="Q497" s="21" t="n">
        <v>0</v>
      </c>
      <c r="R497" s="21" t="n">
        <v>0</v>
      </c>
      <c r="S497" s="21" t="n">
        <v>0</v>
      </c>
      <c r="T497" s="21" t="n">
        <v>0</v>
      </c>
      <c r="U497" s="21" t="n">
        <v>0</v>
      </c>
      <c r="V497" s="21" t="n">
        <v>124706.64</v>
      </c>
      <c r="W497" s="116"/>
      <c r="X497" s="116"/>
    </row>
    <row r="498" s="60" customFormat="true" ht="14.35" hidden="false" customHeight="false" outlineLevel="0" collapsed="false">
      <c r="A498" s="38" t="s">
        <v>825</v>
      </c>
      <c r="B498" s="37" t="s">
        <v>826</v>
      </c>
      <c r="C498" s="21" t="n">
        <f aca="false">D498+M498+Q498+V498</f>
        <v>49857</v>
      </c>
      <c r="D498" s="21" t="n">
        <f aca="false">SUM(E498:I498)</f>
        <v>0</v>
      </c>
      <c r="E498" s="21" t="n">
        <v>0</v>
      </c>
      <c r="F498" s="21" t="n">
        <v>0</v>
      </c>
      <c r="G498" s="21" t="n">
        <v>0</v>
      </c>
      <c r="H498" s="21" t="n">
        <v>0</v>
      </c>
      <c r="I498" s="21" t="n">
        <v>0</v>
      </c>
      <c r="J498" s="21" t="n">
        <v>0</v>
      </c>
      <c r="K498" s="21" t="n">
        <v>0</v>
      </c>
      <c r="L498" s="21" t="n">
        <v>0</v>
      </c>
      <c r="M498" s="21" t="n">
        <v>0</v>
      </c>
      <c r="N498" s="21" t="n">
        <v>0</v>
      </c>
      <c r="O498" s="21" t="n">
        <v>0</v>
      </c>
      <c r="P498" s="21" t="n">
        <v>0</v>
      </c>
      <c r="Q498" s="21" t="n">
        <v>0</v>
      </c>
      <c r="R498" s="21" t="n">
        <v>0</v>
      </c>
      <c r="S498" s="21" t="n">
        <v>0</v>
      </c>
      <c r="T498" s="21" t="n">
        <v>0</v>
      </c>
      <c r="U498" s="21" t="n">
        <v>0</v>
      </c>
      <c r="V498" s="21" t="n">
        <v>49857</v>
      </c>
      <c r="W498" s="116"/>
      <c r="X498" s="116"/>
    </row>
    <row r="499" s="60" customFormat="true" ht="14.35" hidden="false" customHeight="false" outlineLevel="0" collapsed="false">
      <c r="A499" s="38" t="s">
        <v>827</v>
      </c>
      <c r="B499" s="37" t="s">
        <v>828</v>
      </c>
      <c r="C499" s="21" t="n">
        <f aca="false">D499+M499+Q499+V499</f>
        <v>82107</v>
      </c>
      <c r="D499" s="21" t="n">
        <f aca="false">SUM(E499:I499)</f>
        <v>0</v>
      </c>
      <c r="E499" s="21" t="n">
        <v>0</v>
      </c>
      <c r="F499" s="21" t="n">
        <v>0</v>
      </c>
      <c r="G499" s="21" t="n">
        <v>0</v>
      </c>
      <c r="H499" s="21" t="n">
        <v>0</v>
      </c>
      <c r="I499" s="21" t="n">
        <v>0</v>
      </c>
      <c r="J499" s="21" t="n">
        <v>0</v>
      </c>
      <c r="K499" s="21" t="n">
        <v>0</v>
      </c>
      <c r="L499" s="21" t="n">
        <v>0</v>
      </c>
      <c r="M499" s="21" t="n">
        <v>0</v>
      </c>
      <c r="N499" s="21" t="n">
        <v>0</v>
      </c>
      <c r="O499" s="21" t="n">
        <v>0</v>
      </c>
      <c r="P499" s="21" t="n">
        <v>0</v>
      </c>
      <c r="Q499" s="21" t="n">
        <v>0</v>
      </c>
      <c r="R499" s="21" t="n">
        <v>0</v>
      </c>
      <c r="S499" s="21" t="n">
        <v>0</v>
      </c>
      <c r="T499" s="21" t="n">
        <v>0</v>
      </c>
      <c r="U499" s="21" t="n">
        <v>0</v>
      </c>
      <c r="V499" s="21" t="n">
        <v>82107</v>
      </c>
      <c r="W499" s="116"/>
      <c r="X499" s="116"/>
    </row>
    <row r="500" s="60" customFormat="true" ht="14.35" hidden="false" customHeight="false" outlineLevel="0" collapsed="false">
      <c r="A500" s="38" t="s">
        <v>829</v>
      </c>
      <c r="B500" s="37" t="s">
        <v>830</v>
      </c>
      <c r="C500" s="21" t="n">
        <f aca="false">D500+M500+Q500+V500</f>
        <v>1362767.69</v>
      </c>
      <c r="D500" s="21" t="n">
        <f aca="false">SUM(E500:I500)</f>
        <v>0</v>
      </c>
      <c r="E500" s="21" t="n">
        <v>0</v>
      </c>
      <c r="F500" s="21" t="n">
        <v>0</v>
      </c>
      <c r="G500" s="21" t="n">
        <v>0</v>
      </c>
      <c r="H500" s="21" t="n">
        <v>0</v>
      </c>
      <c r="I500" s="21" t="n">
        <v>0</v>
      </c>
      <c r="J500" s="21" t="n">
        <v>0</v>
      </c>
      <c r="K500" s="21" t="n">
        <v>0</v>
      </c>
      <c r="L500" s="21" t="n">
        <v>478.85</v>
      </c>
      <c r="M500" s="21" t="n">
        <v>1362767.69</v>
      </c>
      <c r="N500" s="21" t="n">
        <v>0</v>
      </c>
      <c r="O500" s="21" t="n">
        <v>0</v>
      </c>
      <c r="P500" s="21" t="n">
        <v>0</v>
      </c>
      <c r="Q500" s="21" t="n">
        <v>0</v>
      </c>
      <c r="R500" s="21" t="n">
        <v>0</v>
      </c>
      <c r="S500" s="21" t="n">
        <v>0</v>
      </c>
      <c r="T500" s="21" t="n">
        <v>0</v>
      </c>
      <c r="U500" s="21" t="n">
        <v>0</v>
      </c>
      <c r="V500" s="21" t="n">
        <v>0</v>
      </c>
      <c r="W500" s="116"/>
      <c r="X500" s="116"/>
    </row>
    <row r="501" s="60" customFormat="true" ht="14.35" hidden="false" customHeight="false" outlineLevel="0" collapsed="false">
      <c r="A501" s="38" t="s">
        <v>831</v>
      </c>
      <c r="B501" s="37" t="s">
        <v>832</v>
      </c>
      <c r="C501" s="21" t="n">
        <f aca="false">D501+M501+Q501+V501</f>
        <v>1526712.97</v>
      </c>
      <c r="D501" s="21" t="n">
        <f aca="false">SUM(E501:I501)</f>
        <v>0</v>
      </c>
      <c r="E501" s="21" t="n">
        <v>0</v>
      </c>
      <c r="F501" s="21" t="n">
        <v>0</v>
      </c>
      <c r="G501" s="21" t="n">
        <v>0</v>
      </c>
      <c r="H501" s="21" t="n">
        <v>0</v>
      </c>
      <c r="I501" s="21" t="n">
        <v>0</v>
      </c>
      <c r="J501" s="21" t="n">
        <v>0</v>
      </c>
      <c r="K501" s="21" t="n">
        <v>0</v>
      </c>
      <c r="L501" s="21" t="n">
        <v>610</v>
      </c>
      <c r="M501" s="21" t="n">
        <v>1526712.97</v>
      </c>
      <c r="N501" s="21" t="n">
        <v>0</v>
      </c>
      <c r="O501" s="21" t="n">
        <v>0</v>
      </c>
      <c r="P501" s="21" t="n">
        <v>0</v>
      </c>
      <c r="Q501" s="21" t="n">
        <v>0</v>
      </c>
      <c r="R501" s="21" t="n">
        <v>0</v>
      </c>
      <c r="S501" s="21" t="n">
        <v>0</v>
      </c>
      <c r="T501" s="21" t="n">
        <v>0</v>
      </c>
      <c r="U501" s="21" t="n">
        <v>0</v>
      </c>
      <c r="V501" s="21" t="n">
        <v>0</v>
      </c>
      <c r="W501" s="116"/>
      <c r="X501" s="116"/>
    </row>
    <row r="502" s="60" customFormat="true" ht="14.35" hidden="false" customHeight="false" outlineLevel="0" collapsed="false">
      <c r="A502" s="38" t="s">
        <v>833</v>
      </c>
      <c r="B502" s="37" t="s">
        <v>834</v>
      </c>
      <c r="C502" s="21" t="n">
        <f aca="false">D502+M502+Q502+V502</f>
        <v>1310848.3</v>
      </c>
      <c r="D502" s="21" t="n">
        <f aca="false">SUM(E502:I502)</f>
        <v>0</v>
      </c>
      <c r="E502" s="21" t="n">
        <v>0</v>
      </c>
      <c r="F502" s="21" t="n">
        <v>0</v>
      </c>
      <c r="G502" s="21" t="n">
        <v>0</v>
      </c>
      <c r="H502" s="21" t="n">
        <v>0</v>
      </c>
      <c r="I502" s="21" t="n">
        <v>0</v>
      </c>
      <c r="J502" s="21" t="n">
        <v>0</v>
      </c>
      <c r="K502" s="21" t="n">
        <v>0</v>
      </c>
      <c r="L502" s="21" t="n">
        <v>678</v>
      </c>
      <c r="M502" s="21" t="n">
        <v>1310848.3</v>
      </c>
      <c r="N502" s="21" t="n">
        <v>0</v>
      </c>
      <c r="O502" s="21" t="n">
        <v>0</v>
      </c>
      <c r="P502" s="21" t="n">
        <v>0</v>
      </c>
      <c r="Q502" s="21" t="n">
        <v>0</v>
      </c>
      <c r="R502" s="21" t="n">
        <v>0</v>
      </c>
      <c r="S502" s="21" t="n">
        <v>0</v>
      </c>
      <c r="T502" s="21" t="n">
        <v>0</v>
      </c>
      <c r="U502" s="21" t="n">
        <v>0</v>
      </c>
      <c r="V502" s="21" t="n">
        <v>0</v>
      </c>
      <c r="W502" s="116"/>
      <c r="X502" s="116"/>
    </row>
    <row r="503" s="60" customFormat="true" ht="14.35" hidden="false" customHeight="false" outlineLevel="0" collapsed="false">
      <c r="A503" s="38" t="s">
        <v>835</v>
      </c>
      <c r="B503" s="37" t="s">
        <v>836</v>
      </c>
      <c r="C503" s="21" t="n">
        <f aca="false">D503+M503+Q503+V503</f>
        <v>2775846</v>
      </c>
      <c r="D503" s="21" t="n">
        <f aca="false">SUM(E503:I503)</f>
        <v>0</v>
      </c>
      <c r="E503" s="21" t="n">
        <v>0</v>
      </c>
      <c r="F503" s="21" t="n">
        <v>0</v>
      </c>
      <c r="G503" s="21" t="n">
        <v>0</v>
      </c>
      <c r="H503" s="21" t="n">
        <v>0</v>
      </c>
      <c r="I503" s="21" t="n">
        <v>0</v>
      </c>
      <c r="J503" s="21" t="n">
        <v>0</v>
      </c>
      <c r="K503" s="21" t="n">
        <v>0</v>
      </c>
      <c r="L503" s="21" t="n">
        <v>1314.2</v>
      </c>
      <c r="M503" s="21" t="n">
        <v>2725502</v>
      </c>
      <c r="N503" s="21" t="n">
        <v>0</v>
      </c>
      <c r="O503" s="21" t="n">
        <v>0</v>
      </c>
      <c r="P503" s="21" t="n">
        <v>0</v>
      </c>
      <c r="Q503" s="21" t="n">
        <v>0</v>
      </c>
      <c r="R503" s="21" t="n">
        <v>0</v>
      </c>
      <c r="S503" s="21" t="n">
        <v>0</v>
      </c>
      <c r="T503" s="21" t="n">
        <v>0</v>
      </c>
      <c r="U503" s="21" t="n">
        <v>0</v>
      </c>
      <c r="V503" s="21" t="n">
        <v>50344</v>
      </c>
      <c r="W503" s="116"/>
      <c r="X503" s="116"/>
    </row>
    <row r="504" s="60" customFormat="true" ht="14.35" hidden="false" customHeight="false" outlineLevel="0" collapsed="false">
      <c r="A504" s="38" t="s">
        <v>837</v>
      </c>
      <c r="B504" s="37" t="s">
        <v>348</v>
      </c>
      <c r="C504" s="21" t="n">
        <f aca="false">D504+M504+Q504+V504</f>
        <v>3810994</v>
      </c>
      <c r="D504" s="21" t="n">
        <f aca="false">SUM(E504:I504)</f>
        <v>0</v>
      </c>
      <c r="E504" s="21" t="n">
        <v>0</v>
      </c>
      <c r="F504" s="21" t="n">
        <v>0</v>
      </c>
      <c r="G504" s="21" t="n">
        <v>0</v>
      </c>
      <c r="H504" s="21" t="n">
        <v>0</v>
      </c>
      <c r="I504" s="21" t="n">
        <v>0</v>
      </c>
      <c r="J504" s="21" t="n">
        <v>0</v>
      </c>
      <c r="K504" s="21" t="n">
        <v>0</v>
      </c>
      <c r="L504" s="21" t="n">
        <v>1160</v>
      </c>
      <c r="M504" s="21" t="n">
        <v>3810994</v>
      </c>
      <c r="N504" s="21" t="n">
        <v>0</v>
      </c>
      <c r="O504" s="21" t="n">
        <v>0</v>
      </c>
      <c r="P504" s="21" t="n">
        <v>0</v>
      </c>
      <c r="Q504" s="21" t="n">
        <v>0</v>
      </c>
      <c r="R504" s="21" t="n">
        <v>0</v>
      </c>
      <c r="S504" s="21" t="n">
        <v>0</v>
      </c>
      <c r="T504" s="21" t="n">
        <v>0</v>
      </c>
      <c r="U504" s="21" t="n">
        <v>0</v>
      </c>
      <c r="V504" s="21" t="n">
        <v>0</v>
      </c>
      <c r="W504" s="116"/>
      <c r="X504" s="116"/>
    </row>
    <row r="505" s="60" customFormat="true" ht="14.35" hidden="false" customHeight="false" outlineLevel="0" collapsed="false">
      <c r="A505" s="38" t="s">
        <v>838</v>
      </c>
      <c r="B505" s="37" t="s">
        <v>839</v>
      </c>
      <c r="C505" s="21" t="n">
        <f aca="false">D505+M505+Q505+V505</f>
        <v>48684</v>
      </c>
      <c r="D505" s="21" t="n">
        <f aca="false">SUM(E505:I505)</f>
        <v>0</v>
      </c>
      <c r="E505" s="21" t="n">
        <v>0</v>
      </c>
      <c r="F505" s="21" t="n">
        <v>0</v>
      </c>
      <c r="G505" s="21" t="n">
        <v>0</v>
      </c>
      <c r="H505" s="21" t="n">
        <v>0</v>
      </c>
      <c r="I505" s="21" t="n">
        <v>0</v>
      </c>
      <c r="J505" s="21" t="n">
        <v>0</v>
      </c>
      <c r="K505" s="21" t="n">
        <v>0</v>
      </c>
      <c r="L505" s="21" t="n">
        <v>0</v>
      </c>
      <c r="M505" s="21" t="n">
        <v>0</v>
      </c>
      <c r="N505" s="21" t="n">
        <v>0</v>
      </c>
      <c r="O505" s="21" t="n">
        <v>0</v>
      </c>
      <c r="P505" s="21" t="n">
        <v>0</v>
      </c>
      <c r="Q505" s="21" t="n">
        <v>0</v>
      </c>
      <c r="R505" s="21" t="n">
        <v>0</v>
      </c>
      <c r="S505" s="21" t="n">
        <v>0</v>
      </c>
      <c r="T505" s="21" t="n">
        <v>0</v>
      </c>
      <c r="U505" s="21" t="n">
        <v>0</v>
      </c>
      <c r="V505" s="21" t="n">
        <v>48684</v>
      </c>
      <c r="W505" s="116"/>
      <c r="X505" s="116"/>
    </row>
    <row r="506" s="60" customFormat="true" ht="14.35" hidden="false" customHeight="false" outlineLevel="0" collapsed="false">
      <c r="A506" s="38" t="s">
        <v>840</v>
      </c>
      <c r="B506" s="37" t="s">
        <v>344</v>
      </c>
      <c r="C506" s="21" t="n">
        <f aca="false">D506+M506+Q506+V506</f>
        <v>113681</v>
      </c>
      <c r="D506" s="21" t="n">
        <f aca="false">SUM(E506:I506)</f>
        <v>0</v>
      </c>
      <c r="E506" s="21" t="n">
        <v>0</v>
      </c>
      <c r="F506" s="21" t="n">
        <v>0</v>
      </c>
      <c r="G506" s="21" t="n">
        <v>0</v>
      </c>
      <c r="H506" s="21" t="n">
        <v>0</v>
      </c>
      <c r="I506" s="21" t="n">
        <v>0</v>
      </c>
      <c r="J506" s="21" t="n">
        <v>0</v>
      </c>
      <c r="K506" s="21" t="n">
        <v>0</v>
      </c>
      <c r="L506" s="21" t="n">
        <v>0</v>
      </c>
      <c r="M506" s="21" t="n">
        <v>0</v>
      </c>
      <c r="N506" s="21" t="n">
        <v>0</v>
      </c>
      <c r="O506" s="21" t="n">
        <v>0</v>
      </c>
      <c r="P506" s="21" t="n">
        <v>0</v>
      </c>
      <c r="Q506" s="21" t="n">
        <v>0</v>
      </c>
      <c r="R506" s="21" t="n">
        <v>0</v>
      </c>
      <c r="S506" s="21" t="n">
        <v>0</v>
      </c>
      <c r="T506" s="21" t="n">
        <v>0</v>
      </c>
      <c r="U506" s="21" t="n">
        <v>0</v>
      </c>
      <c r="V506" s="123" t="n">
        <v>113681</v>
      </c>
      <c r="W506" s="116"/>
      <c r="X506" s="116"/>
    </row>
    <row r="507" s="60" customFormat="true" ht="14.35" hidden="false" customHeight="false" outlineLevel="0" collapsed="false">
      <c r="A507" s="38" t="s">
        <v>841</v>
      </c>
      <c r="B507" s="37" t="s">
        <v>346</v>
      </c>
      <c r="C507" s="21" t="n">
        <f aca="false">D507+M507+Q507+V507</f>
        <v>113638</v>
      </c>
      <c r="D507" s="21" t="n">
        <f aca="false">SUM(E507:I507)</f>
        <v>0</v>
      </c>
      <c r="E507" s="21" t="n">
        <v>0</v>
      </c>
      <c r="F507" s="21" t="n">
        <v>0</v>
      </c>
      <c r="G507" s="21" t="n">
        <v>0</v>
      </c>
      <c r="H507" s="21" t="n">
        <v>0</v>
      </c>
      <c r="I507" s="21" t="n">
        <v>0</v>
      </c>
      <c r="J507" s="21" t="n">
        <v>0</v>
      </c>
      <c r="K507" s="21" t="n">
        <v>0</v>
      </c>
      <c r="L507" s="21" t="n">
        <v>0</v>
      </c>
      <c r="M507" s="21" t="n">
        <v>0</v>
      </c>
      <c r="N507" s="21" t="n">
        <v>0</v>
      </c>
      <c r="O507" s="21" t="n">
        <v>0</v>
      </c>
      <c r="P507" s="21" t="n">
        <v>0</v>
      </c>
      <c r="Q507" s="21" t="n">
        <v>0</v>
      </c>
      <c r="R507" s="21" t="n">
        <v>0</v>
      </c>
      <c r="S507" s="21" t="n">
        <v>0</v>
      </c>
      <c r="T507" s="21" t="n">
        <v>0</v>
      </c>
      <c r="U507" s="21" t="n">
        <v>0</v>
      </c>
      <c r="V507" s="123" t="n">
        <v>113638</v>
      </c>
      <c r="W507" s="116"/>
      <c r="X507" s="116"/>
    </row>
    <row r="508" s="60" customFormat="true" ht="14.35" hidden="false" customHeight="false" outlineLevel="0" collapsed="false">
      <c r="A508" s="38" t="s">
        <v>842</v>
      </c>
      <c r="B508" s="86" t="s">
        <v>843</v>
      </c>
      <c r="C508" s="21" t="n">
        <f aca="false">D508+M508+Q508+V508</f>
        <v>109702</v>
      </c>
      <c r="D508" s="21" t="n">
        <f aca="false">SUM(E508:I508)</f>
        <v>0</v>
      </c>
      <c r="E508" s="21" t="n">
        <v>0</v>
      </c>
      <c r="F508" s="21" t="n">
        <v>0</v>
      </c>
      <c r="G508" s="21" t="n">
        <v>0</v>
      </c>
      <c r="H508" s="21" t="n">
        <v>0</v>
      </c>
      <c r="I508" s="21" t="n">
        <v>0</v>
      </c>
      <c r="J508" s="21" t="n">
        <v>0</v>
      </c>
      <c r="K508" s="21" t="n">
        <v>0</v>
      </c>
      <c r="L508" s="21" t="n">
        <v>0</v>
      </c>
      <c r="M508" s="21" t="n">
        <v>0</v>
      </c>
      <c r="N508" s="21" t="n">
        <v>0</v>
      </c>
      <c r="O508" s="21" t="n">
        <v>0</v>
      </c>
      <c r="P508" s="21" t="n">
        <v>0</v>
      </c>
      <c r="Q508" s="21" t="n">
        <v>0</v>
      </c>
      <c r="R508" s="21" t="n">
        <v>0</v>
      </c>
      <c r="S508" s="21" t="n">
        <v>0</v>
      </c>
      <c r="T508" s="21" t="n">
        <v>0</v>
      </c>
      <c r="U508" s="21" t="n">
        <v>0</v>
      </c>
      <c r="V508" s="123" t="n">
        <v>109702</v>
      </c>
      <c r="W508" s="116"/>
      <c r="X508" s="116"/>
    </row>
    <row r="509" s="60" customFormat="true" ht="14.35" hidden="false" customHeight="false" outlineLevel="0" collapsed="false">
      <c r="A509" s="38" t="s">
        <v>844</v>
      </c>
      <c r="B509" s="86" t="s">
        <v>68</v>
      </c>
      <c r="C509" s="21" t="n">
        <f aca="false">D509+M509+Q509+V509</f>
        <v>4625153.95</v>
      </c>
      <c r="D509" s="21" t="n">
        <f aca="false">SUM(E509:I509)</f>
        <v>4472737</v>
      </c>
      <c r="E509" s="21" t="n">
        <v>4472737</v>
      </c>
      <c r="F509" s="21" t="n">
        <v>0</v>
      </c>
      <c r="G509" s="21" t="n">
        <v>0</v>
      </c>
      <c r="H509" s="21" t="n">
        <v>0</v>
      </c>
      <c r="I509" s="21" t="n">
        <v>0</v>
      </c>
      <c r="J509" s="21" t="n">
        <v>0</v>
      </c>
      <c r="K509" s="21" t="n">
        <v>0</v>
      </c>
      <c r="L509" s="21" t="n">
        <v>0</v>
      </c>
      <c r="M509" s="21" t="n">
        <v>0</v>
      </c>
      <c r="N509" s="21" t="n">
        <v>0</v>
      </c>
      <c r="O509" s="21" t="n">
        <v>0</v>
      </c>
      <c r="P509" s="21" t="n">
        <v>0</v>
      </c>
      <c r="Q509" s="21" t="n">
        <v>0</v>
      </c>
      <c r="R509" s="21" t="n">
        <v>0</v>
      </c>
      <c r="S509" s="21" t="n">
        <v>0</v>
      </c>
      <c r="T509" s="21" t="n">
        <v>0</v>
      </c>
      <c r="U509" s="21" t="n">
        <v>0</v>
      </c>
      <c r="V509" s="123" t="n">
        <v>152416.95</v>
      </c>
      <c r="W509" s="116"/>
      <c r="X509" s="116"/>
    </row>
    <row r="510" s="60" customFormat="true" ht="14.35" hidden="false" customHeight="false" outlineLevel="0" collapsed="false">
      <c r="A510" s="38" t="s">
        <v>845</v>
      </c>
      <c r="B510" s="37" t="s">
        <v>846</v>
      </c>
      <c r="C510" s="21" t="n">
        <f aca="false">D510+M510+Q510+V510</f>
        <v>2017232.93</v>
      </c>
      <c r="D510" s="21" t="n">
        <f aca="false">SUM(E510:I510)</f>
        <v>1910201</v>
      </c>
      <c r="E510" s="21" t="n">
        <v>1910201</v>
      </c>
      <c r="F510" s="21" t="n">
        <v>0</v>
      </c>
      <c r="G510" s="21" t="n">
        <v>0</v>
      </c>
      <c r="H510" s="21" t="n">
        <v>0</v>
      </c>
      <c r="I510" s="21" t="n">
        <v>0</v>
      </c>
      <c r="J510" s="21" t="n">
        <v>0</v>
      </c>
      <c r="K510" s="21" t="n">
        <v>0</v>
      </c>
      <c r="L510" s="21" t="n">
        <v>0</v>
      </c>
      <c r="M510" s="21" t="n">
        <v>0</v>
      </c>
      <c r="N510" s="21" t="n">
        <v>0</v>
      </c>
      <c r="O510" s="21" t="n">
        <v>0</v>
      </c>
      <c r="P510" s="21" t="n">
        <v>0</v>
      </c>
      <c r="Q510" s="21" t="n">
        <v>0</v>
      </c>
      <c r="R510" s="21" t="n">
        <v>0</v>
      </c>
      <c r="S510" s="21" t="n">
        <v>0</v>
      </c>
      <c r="T510" s="21" t="n">
        <v>0</v>
      </c>
      <c r="U510" s="21" t="n">
        <v>0</v>
      </c>
      <c r="V510" s="123" t="n">
        <v>107031.93</v>
      </c>
      <c r="W510" s="116"/>
      <c r="X510" s="116"/>
    </row>
    <row r="511" s="60" customFormat="true" ht="14.35" hidden="false" customHeight="false" outlineLevel="0" collapsed="false">
      <c r="A511" s="38" t="s">
        <v>847</v>
      </c>
      <c r="B511" s="86" t="s">
        <v>848</v>
      </c>
      <c r="C511" s="21" t="n">
        <f aca="false">D511+M511+Q511+V511</f>
        <v>25430</v>
      </c>
      <c r="D511" s="21" t="n">
        <f aca="false">SUM(E511:I511)</f>
        <v>0</v>
      </c>
      <c r="E511" s="21" t="n">
        <v>0</v>
      </c>
      <c r="F511" s="21" t="n">
        <v>0</v>
      </c>
      <c r="G511" s="21" t="n">
        <v>0</v>
      </c>
      <c r="H511" s="21" t="n">
        <v>0</v>
      </c>
      <c r="I511" s="21" t="n">
        <v>0</v>
      </c>
      <c r="J511" s="21" t="n">
        <v>0</v>
      </c>
      <c r="K511" s="21" t="n">
        <v>0</v>
      </c>
      <c r="L511" s="21" t="n">
        <v>0</v>
      </c>
      <c r="M511" s="21" t="n">
        <v>0</v>
      </c>
      <c r="N511" s="21" t="n">
        <v>0</v>
      </c>
      <c r="O511" s="21" t="n">
        <v>0</v>
      </c>
      <c r="P511" s="21" t="n">
        <v>0</v>
      </c>
      <c r="Q511" s="21" t="n">
        <v>0</v>
      </c>
      <c r="R511" s="21" t="n">
        <v>0</v>
      </c>
      <c r="S511" s="21" t="n">
        <v>0</v>
      </c>
      <c r="T511" s="21" t="n">
        <v>0</v>
      </c>
      <c r="U511" s="21" t="n">
        <v>0</v>
      </c>
      <c r="V511" s="123" t="n">
        <v>25430</v>
      </c>
      <c r="W511" s="116"/>
      <c r="X511" s="116"/>
    </row>
    <row r="512" s="60" customFormat="true" ht="14.35" hidden="false" customHeight="false" outlineLevel="0" collapsed="false">
      <c r="A512" s="38" t="s">
        <v>159</v>
      </c>
      <c r="B512" s="37" t="s">
        <v>89</v>
      </c>
      <c r="C512" s="21" t="n">
        <f aca="false">SUM(C513:C518)</f>
        <v>11235202.33</v>
      </c>
      <c r="D512" s="21" t="n">
        <f aca="false">SUM(D513:D518)</f>
        <v>1272263.69</v>
      </c>
      <c r="E512" s="21" t="n">
        <f aca="false">SUM(E513:E518)</f>
        <v>1181267</v>
      </c>
      <c r="F512" s="21" t="n">
        <f aca="false">SUM(F513:F518)</f>
        <v>90996.69</v>
      </c>
      <c r="G512" s="21" t="n">
        <f aca="false">SUM(G513:G518)</f>
        <v>0</v>
      </c>
      <c r="H512" s="21" t="n">
        <f aca="false">SUM(H513:H518)</f>
        <v>0</v>
      </c>
      <c r="I512" s="21" t="n">
        <f aca="false">SUM(I513:I518)</f>
        <v>0</v>
      </c>
      <c r="J512" s="21" t="n">
        <f aca="false">SUM(J513:J518)</f>
        <v>0</v>
      </c>
      <c r="K512" s="21" t="n">
        <f aca="false">SUM(K513:K518)</f>
        <v>0</v>
      </c>
      <c r="L512" s="21" t="n">
        <f aca="false">SUM(L513:L518)</f>
        <v>2401</v>
      </c>
      <c r="M512" s="21" t="n">
        <f aca="false">SUM(M513:M518)</f>
        <v>7095967.11</v>
      </c>
      <c r="N512" s="21" t="n">
        <f aca="false">SUM(N513:N518)</f>
        <v>0</v>
      </c>
      <c r="O512" s="21" t="n">
        <f aca="false">SUM(O513:O518)</f>
        <v>0</v>
      </c>
      <c r="P512" s="21" t="n">
        <f aca="false">SUM(P513:P518)</f>
        <v>593</v>
      </c>
      <c r="Q512" s="21" t="n">
        <f aca="false">SUM(Q513:Q518)</f>
        <v>2665737</v>
      </c>
      <c r="R512" s="21" t="n">
        <f aca="false">SUM(R513:R518)</f>
        <v>0</v>
      </c>
      <c r="S512" s="21" t="n">
        <f aca="false">SUM(S513:S518)</f>
        <v>0</v>
      </c>
      <c r="T512" s="21" t="n">
        <f aca="false">SUM(T513:T518)</f>
        <v>0</v>
      </c>
      <c r="U512" s="21" t="n">
        <f aca="false">SUM(U513:U518)</f>
        <v>0</v>
      </c>
      <c r="V512" s="21" t="n">
        <f aca="false">SUM(V513:V518)</f>
        <v>201234.53</v>
      </c>
      <c r="W512" s="116"/>
      <c r="X512" s="116"/>
    </row>
    <row r="513" s="60" customFormat="true" ht="14.35" hidden="false" customHeight="false" outlineLevel="0" collapsed="false">
      <c r="A513" s="38" t="s">
        <v>849</v>
      </c>
      <c r="B513" s="37" t="s">
        <v>850</v>
      </c>
      <c r="C513" s="21" t="n">
        <f aca="false">D513+M513+Q513+V513</f>
        <v>74629</v>
      </c>
      <c r="D513" s="21" t="n">
        <f aca="false">SUM(E513:I513)</f>
        <v>0</v>
      </c>
      <c r="E513" s="21" t="n">
        <v>0</v>
      </c>
      <c r="F513" s="21" t="n">
        <v>0</v>
      </c>
      <c r="G513" s="21" t="n">
        <v>0</v>
      </c>
      <c r="H513" s="21" t="n">
        <v>0</v>
      </c>
      <c r="I513" s="21" t="n">
        <v>0</v>
      </c>
      <c r="J513" s="21" t="n">
        <v>0</v>
      </c>
      <c r="K513" s="21" t="n">
        <v>0</v>
      </c>
      <c r="L513" s="21" t="n">
        <v>0</v>
      </c>
      <c r="M513" s="21" t="n">
        <v>0</v>
      </c>
      <c r="N513" s="117" t="n">
        <v>0</v>
      </c>
      <c r="O513" s="117" t="n">
        <v>0</v>
      </c>
      <c r="P513" s="21" t="n">
        <v>0</v>
      </c>
      <c r="Q513" s="21" t="n">
        <v>0</v>
      </c>
      <c r="R513" s="21" t="n">
        <v>0</v>
      </c>
      <c r="S513" s="21" t="n">
        <v>0</v>
      </c>
      <c r="T513" s="21" t="n">
        <v>0</v>
      </c>
      <c r="U513" s="21" t="n">
        <v>0</v>
      </c>
      <c r="V513" s="21" t="n">
        <v>74629</v>
      </c>
      <c r="W513" s="116"/>
      <c r="X513" s="116"/>
    </row>
    <row r="514" s="80" customFormat="true" ht="15" hidden="false" customHeight="true" outlineLevel="0" collapsed="false">
      <c r="A514" s="38" t="s">
        <v>851</v>
      </c>
      <c r="B514" s="37" t="s">
        <v>852</v>
      </c>
      <c r="C514" s="21" t="n">
        <f aca="false">D514+M514+Q514+V514</f>
        <v>4610776</v>
      </c>
      <c r="D514" s="21" t="n">
        <f aca="false">SUM(E514:I514)</f>
        <v>0</v>
      </c>
      <c r="E514" s="21" t="n">
        <v>0</v>
      </c>
      <c r="F514" s="21" t="n">
        <v>0</v>
      </c>
      <c r="G514" s="21" t="n">
        <v>0</v>
      </c>
      <c r="H514" s="21" t="n">
        <v>0</v>
      </c>
      <c r="I514" s="21" t="n">
        <v>0</v>
      </c>
      <c r="J514" s="21" t="n">
        <v>0</v>
      </c>
      <c r="K514" s="21" t="n">
        <v>0</v>
      </c>
      <c r="L514" s="21" t="n">
        <v>481</v>
      </c>
      <c r="M514" s="21" t="n">
        <v>1895082</v>
      </c>
      <c r="N514" s="117" t="n">
        <v>0</v>
      </c>
      <c r="O514" s="117" t="n">
        <v>0</v>
      </c>
      <c r="P514" s="21" t="n">
        <v>593</v>
      </c>
      <c r="Q514" s="21" t="n">
        <v>2665737</v>
      </c>
      <c r="R514" s="21" t="n">
        <v>0</v>
      </c>
      <c r="S514" s="21" t="n">
        <v>0</v>
      </c>
      <c r="T514" s="21" t="n">
        <v>0</v>
      </c>
      <c r="U514" s="21" t="n">
        <v>0</v>
      </c>
      <c r="V514" s="21" t="n">
        <v>49957</v>
      </c>
      <c r="W514" s="116"/>
      <c r="X514" s="116"/>
      <c r="Y514" s="60"/>
      <c r="Z514" s="60"/>
      <c r="AA514" s="60"/>
      <c r="AB514" s="60"/>
      <c r="AC514" s="60"/>
      <c r="AD514" s="60"/>
      <c r="AE514" s="60"/>
      <c r="AF514" s="60"/>
      <c r="AG514" s="60"/>
      <c r="AH514" s="60"/>
      <c r="AI514" s="60"/>
      <c r="AJ514" s="60"/>
      <c r="AK514" s="60"/>
      <c r="AL514" s="60"/>
      <c r="AM514" s="60"/>
      <c r="AN514" s="60"/>
      <c r="AO514" s="60"/>
      <c r="AP514" s="60"/>
      <c r="AQ514" s="60"/>
      <c r="AR514" s="60"/>
      <c r="AS514" s="60"/>
      <c r="AT514" s="60"/>
      <c r="AU514" s="60"/>
      <c r="AV514" s="60"/>
      <c r="AW514" s="60"/>
      <c r="AX514" s="60"/>
      <c r="AY514" s="60"/>
      <c r="AZ514" s="60"/>
      <c r="BA514" s="60"/>
      <c r="BB514" s="60"/>
      <c r="BC514" s="60"/>
      <c r="BD514" s="60"/>
      <c r="BE514" s="60"/>
      <c r="BF514" s="60"/>
      <c r="BG514" s="60"/>
      <c r="BH514" s="60"/>
      <c r="BI514" s="60"/>
      <c r="BJ514" s="60"/>
      <c r="BK514" s="60"/>
      <c r="BL514" s="60"/>
      <c r="BM514" s="60"/>
      <c r="BN514" s="60"/>
      <c r="BO514" s="60"/>
      <c r="BP514" s="60"/>
      <c r="BQ514" s="60"/>
      <c r="BR514" s="60"/>
      <c r="BS514" s="60"/>
      <c r="BT514" s="60"/>
      <c r="BU514" s="60"/>
      <c r="BV514" s="60"/>
      <c r="BW514" s="60"/>
      <c r="BX514" s="60"/>
      <c r="BY514" s="60"/>
      <c r="BZ514" s="60"/>
      <c r="CA514" s="60"/>
      <c r="CB514" s="60"/>
      <c r="CC514" s="60"/>
      <c r="CD514" s="60"/>
      <c r="CE514" s="60"/>
      <c r="CF514" s="60"/>
      <c r="CG514" s="60"/>
      <c r="CH514" s="60"/>
      <c r="CI514" s="60"/>
      <c r="CJ514" s="60"/>
      <c r="CK514" s="60"/>
      <c r="CL514" s="60"/>
      <c r="CM514" s="60"/>
      <c r="CN514" s="60"/>
      <c r="CO514" s="60"/>
      <c r="CP514" s="60"/>
      <c r="CQ514" s="60"/>
      <c r="CR514" s="60"/>
      <c r="CS514" s="60"/>
      <c r="CT514" s="60"/>
      <c r="CU514" s="60"/>
      <c r="CV514" s="60"/>
      <c r="CW514" s="60"/>
      <c r="CX514" s="60"/>
      <c r="CY514" s="60"/>
      <c r="CZ514" s="60"/>
      <c r="DA514" s="60"/>
      <c r="DB514" s="60"/>
      <c r="DC514" s="60"/>
      <c r="DD514" s="60"/>
      <c r="DE514" s="60"/>
      <c r="DF514" s="60"/>
      <c r="DG514" s="60"/>
      <c r="DH514" s="60"/>
      <c r="DI514" s="60"/>
      <c r="DJ514" s="60"/>
      <c r="DK514" s="60"/>
      <c r="DL514" s="60"/>
      <c r="DM514" s="60"/>
      <c r="DN514" s="60"/>
      <c r="DO514" s="60"/>
      <c r="DP514" s="60"/>
      <c r="DQ514" s="60"/>
      <c r="DR514" s="60"/>
      <c r="DS514" s="60"/>
      <c r="DT514" s="60"/>
      <c r="DU514" s="60"/>
      <c r="DV514" s="60"/>
      <c r="DW514" s="60"/>
      <c r="DX514" s="60"/>
      <c r="DY514" s="60"/>
      <c r="DZ514" s="60"/>
      <c r="EA514" s="60"/>
      <c r="EB514" s="60"/>
      <c r="EC514" s="60"/>
      <c r="ED514" s="60"/>
      <c r="EE514" s="60"/>
      <c r="EF514" s="60"/>
      <c r="EG514" s="60"/>
      <c r="EH514" s="60"/>
      <c r="EI514" s="60"/>
      <c r="EJ514" s="60"/>
      <c r="EK514" s="60"/>
      <c r="EL514" s="60"/>
      <c r="EM514" s="60"/>
      <c r="EN514" s="60"/>
      <c r="EO514" s="60"/>
      <c r="EP514" s="60"/>
      <c r="EQ514" s="60"/>
      <c r="ER514" s="60"/>
      <c r="ES514" s="60"/>
      <c r="ET514" s="60"/>
      <c r="EU514" s="60"/>
      <c r="EV514" s="60"/>
      <c r="EW514" s="60"/>
      <c r="EX514" s="60"/>
      <c r="EY514" s="60"/>
      <c r="EZ514" s="60"/>
      <c r="FA514" s="60"/>
      <c r="FB514" s="60"/>
      <c r="FC514" s="60"/>
      <c r="FD514" s="60"/>
      <c r="FE514" s="60"/>
      <c r="FF514" s="60"/>
      <c r="FG514" s="60"/>
      <c r="FH514" s="60"/>
      <c r="FI514" s="60"/>
      <c r="FJ514" s="60"/>
      <c r="FK514" s="60"/>
      <c r="FL514" s="60"/>
      <c r="FM514" s="60"/>
      <c r="FN514" s="60"/>
      <c r="FO514" s="60"/>
      <c r="FP514" s="60"/>
      <c r="FQ514" s="60"/>
      <c r="FR514" s="60"/>
      <c r="FS514" s="60"/>
      <c r="FT514" s="60"/>
      <c r="FU514" s="60"/>
      <c r="FV514" s="60"/>
      <c r="FW514" s="60"/>
      <c r="FX514" s="60"/>
      <c r="FY514" s="60"/>
      <c r="FZ514" s="60"/>
      <c r="GA514" s="60"/>
      <c r="GB514" s="60"/>
      <c r="GC514" s="60"/>
      <c r="GD514" s="60"/>
      <c r="GE514" s="60"/>
      <c r="GF514" s="60"/>
      <c r="GG514" s="60"/>
      <c r="GH514" s="60"/>
      <c r="GI514" s="60"/>
      <c r="GJ514" s="60"/>
      <c r="GK514" s="60"/>
      <c r="GL514" s="60"/>
      <c r="GM514" s="60"/>
      <c r="GN514" s="60"/>
      <c r="GO514" s="60"/>
      <c r="GP514" s="60"/>
      <c r="GQ514" s="60"/>
      <c r="GR514" s="60"/>
      <c r="GS514" s="60"/>
      <c r="GT514" s="60"/>
      <c r="GU514" s="60"/>
      <c r="GV514" s="60"/>
      <c r="GW514" s="60"/>
      <c r="GX514" s="60"/>
      <c r="GY514" s="60"/>
      <c r="GZ514" s="60"/>
      <c r="HA514" s="60"/>
      <c r="HB514" s="60"/>
      <c r="HC514" s="60"/>
      <c r="HD514" s="60"/>
      <c r="HE514" s="60"/>
      <c r="HF514" s="60"/>
      <c r="HG514" s="60"/>
      <c r="HH514" s="60"/>
      <c r="HI514" s="60"/>
      <c r="HJ514" s="60"/>
      <c r="HK514" s="60"/>
      <c r="HL514" s="60"/>
      <c r="HM514" s="60"/>
      <c r="HN514" s="60"/>
      <c r="HO514" s="60"/>
      <c r="HP514" s="60"/>
      <c r="HQ514" s="60"/>
      <c r="HR514" s="60"/>
      <c r="HS514" s="60"/>
      <c r="HT514" s="60"/>
      <c r="HU514" s="60"/>
      <c r="HV514" s="60"/>
      <c r="HW514" s="60"/>
      <c r="HX514" s="60"/>
      <c r="HY514" s="60"/>
      <c r="HZ514" s="60"/>
      <c r="IA514" s="60"/>
      <c r="IB514" s="60"/>
      <c r="IC514" s="60"/>
    </row>
    <row r="515" s="80" customFormat="true" ht="15" hidden="false" customHeight="true" outlineLevel="0" collapsed="false">
      <c r="A515" s="38" t="s">
        <v>853</v>
      </c>
      <c r="B515" s="37" t="s">
        <v>854</v>
      </c>
      <c r="C515" s="21" t="n">
        <f aca="false">D515+M515+Q515+V515</f>
        <v>1489084.35</v>
      </c>
      <c r="D515" s="21" t="n">
        <f aca="false">SUM(E515:I515)</f>
        <v>0</v>
      </c>
      <c r="E515" s="21" t="n">
        <v>0</v>
      </c>
      <c r="F515" s="21" t="n">
        <v>0</v>
      </c>
      <c r="G515" s="21" t="n">
        <v>0</v>
      </c>
      <c r="H515" s="21" t="n">
        <v>0</v>
      </c>
      <c r="I515" s="21" t="n">
        <v>0</v>
      </c>
      <c r="J515" s="21" t="n">
        <v>0</v>
      </c>
      <c r="K515" s="21" t="n">
        <v>0</v>
      </c>
      <c r="L515" s="21" t="n">
        <v>450</v>
      </c>
      <c r="M515" s="67" t="n">
        <v>1489084.35</v>
      </c>
      <c r="N515" s="117" t="n">
        <v>0</v>
      </c>
      <c r="O515" s="117" t="n">
        <v>0</v>
      </c>
      <c r="P515" s="21" t="n">
        <v>0</v>
      </c>
      <c r="Q515" s="21" t="n">
        <v>0</v>
      </c>
      <c r="R515" s="21" t="n">
        <v>0</v>
      </c>
      <c r="S515" s="21" t="n">
        <v>0</v>
      </c>
      <c r="T515" s="21" t="n">
        <v>0</v>
      </c>
      <c r="U515" s="21" t="n">
        <v>0</v>
      </c>
      <c r="V515" s="21" t="n">
        <v>0</v>
      </c>
      <c r="W515" s="116"/>
      <c r="X515" s="116"/>
      <c r="Y515" s="60"/>
      <c r="Z515" s="60"/>
      <c r="AA515" s="60"/>
      <c r="AB515" s="60"/>
      <c r="AC515" s="60"/>
      <c r="AD515" s="60"/>
      <c r="AE515" s="60"/>
      <c r="AF515" s="60"/>
      <c r="AG515" s="60"/>
      <c r="AH515" s="60"/>
      <c r="AI515" s="60"/>
      <c r="AJ515" s="60"/>
      <c r="AK515" s="60"/>
      <c r="AL515" s="60"/>
      <c r="AM515" s="60"/>
      <c r="AN515" s="60"/>
      <c r="AO515" s="60"/>
      <c r="AP515" s="60"/>
      <c r="AQ515" s="60"/>
      <c r="AR515" s="60"/>
      <c r="AS515" s="60"/>
      <c r="AT515" s="60"/>
      <c r="AU515" s="60"/>
      <c r="AV515" s="60"/>
      <c r="AW515" s="60"/>
      <c r="AX515" s="60"/>
      <c r="AY515" s="60"/>
      <c r="AZ515" s="60"/>
      <c r="BA515" s="60"/>
      <c r="BB515" s="60"/>
      <c r="BC515" s="60"/>
      <c r="BD515" s="60"/>
      <c r="BE515" s="60"/>
      <c r="BF515" s="60"/>
      <c r="BG515" s="60"/>
      <c r="BH515" s="60"/>
      <c r="BI515" s="60"/>
      <c r="BJ515" s="60"/>
      <c r="BK515" s="60"/>
      <c r="BL515" s="60"/>
      <c r="BM515" s="60"/>
      <c r="BN515" s="60"/>
      <c r="BO515" s="60"/>
      <c r="BP515" s="60"/>
      <c r="BQ515" s="60"/>
      <c r="BR515" s="60"/>
      <c r="BS515" s="60"/>
      <c r="BT515" s="60"/>
      <c r="BU515" s="60"/>
      <c r="BV515" s="60"/>
      <c r="BW515" s="60"/>
      <c r="BX515" s="60"/>
      <c r="BY515" s="60"/>
      <c r="BZ515" s="60"/>
      <c r="CA515" s="60"/>
      <c r="CB515" s="60"/>
      <c r="CC515" s="60"/>
      <c r="CD515" s="60"/>
      <c r="CE515" s="60"/>
      <c r="CF515" s="60"/>
      <c r="CG515" s="60"/>
      <c r="CH515" s="60"/>
      <c r="CI515" s="60"/>
      <c r="CJ515" s="60"/>
      <c r="CK515" s="60"/>
      <c r="CL515" s="60"/>
      <c r="CM515" s="60"/>
      <c r="CN515" s="60"/>
      <c r="CO515" s="60"/>
      <c r="CP515" s="60"/>
      <c r="CQ515" s="60"/>
      <c r="CR515" s="60"/>
      <c r="CS515" s="60"/>
      <c r="CT515" s="60"/>
      <c r="CU515" s="60"/>
      <c r="CV515" s="60"/>
      <c r="CW515" s="60"/>
      <c r="CX515" s="60"/>
      <c r="CY515" s="60"/>
      <c r="CZ515" s="60"/>
      <c r="DA515" s="60"/>
      <c r="DB515" s="60"/>
      <c r="DC515" s="60"/>
      <c r="DD515" s="60"/>
      <c r="DE515" s="60"/>
      <c r="DF515" s="60"/>
      <c r="DG515" s="60"/>
      <c r="DH515" s="60"/>
      <c r="DI515" s="60"/>
      <c r="DJ515" s="60"/>
      <c r="DK515" s="60"/>
      <c r="DL515" s="60"/>
      <c r="DM515" s="60"/>
      <c r="DN515" s="60"/>
      <c r="DO515" s="60"/>
      <c r="DP515" s="60"/>
      <c r="DQ515" s="60"/>
      <c r="DR515" s="60"/>
      <c r="DS515" s="60"/>
      <c r="DT515" s="60"/>
      <c r="DU515" s="60"/>
      <c r="DV515" s="60"/>
      <c r="DW515" s="60"/>
      <c r="DX515" s="60"/>
      <c r="DY515" s="60"/>
      <c r="DZ515" s="60"/>
      <c r="EA515" s="60"/>
      <c r="EB515" s="60"/>
      <c r="EC515" s="60"/>
      <c r="ED515" s="60"/>
      <c r="EE515" s="60"/>
      <c r="EF515" s="60"/>
      <c r="EG515" s="60"/>
      <c r="EH515" s="60"/>
      <c r="EI515" s="60"/>
      <c r="EJ515" s="60"/>
      <c r="EK515" s="60"/>
      <c r="EL515" s="60"/>
      <c r="EM515" s="60"/>
      <c r="EN515" s="60"/>
      <c r="EO515" s="60"/>
      <c r="EP515" s="60"/>
      <c r="EQ515" s="60"/>
      <c r="ER515" s="60"/>
      <c r="ES515" s="60"/>
      <c r="ET515" s="60"/>
      <c r="EU515" s="60"/>
      <c r="EV515" s="60"/>
      <c r="EW515" s="60"/>
      <c r="EX515" s="60"/>
      <c r="EY515" s="60"/>
      <c r="EZ515" s="60"/>
      <c r="FA515" s="60"/>
      <c r="FB515" s="60"/>
      <c r="FC515" s="60"/>
      <c r="FD515" s="60"/>
      <c r="FE515" s="60"/>
      <c r="FF515" s="60"/>
      <c r="FG515" s="60"/>
      <c r="FH515" s="60"/>
      <c r="FI515" s="60"/>
      <c r="FJ515" s="60"/>
      <c r="FK515" s="60"/>
      <c r="FL515" s="60"/>
      <c r="FM515" s="60"/>
      <c r="FN515" s="60"/>
      <c r="FO515" s="60"/>
      <c r="FP515" s="60"/>
      <c r="FQ515" s="60"/>
      <c r="FR515" s="60"/>
      <c r="FS515" s="60"/>
      <c r="FT515" s="60"/>
      <c r="FU515" s="60"/>
      <c r="FV515" s="60"/>
      <c r="FW515" s="60"/>
      <c r="FX515" s="60"/>
      <c r="FY515" s="60"/>
      <c r="FZ515" s="60"/>
      <c r="GA515" s="60"/>
      <c r="GB515" s="60"/>
      <c r="GC515" s="60"/>
      <c r="GD515" s="60"/>
      <c r="GE515" s="60"/>
      <c r="GF515" s="60"/>
      <c r="GG515" s="60"/>
      <c r="GH515" s="60"/>
      <c r="GI515" s="60"/>
      <c r="GJ515" s="60"/>
      <c r="GK515" s="60"/>
      <c r="GL515" s="60"/>
      <c r="GM515" s="60"/>
      <c r="GN515" s="60"/>
      <c r="GO515" s="60"/>
      <c r="GP515" s="60"/>
      <c r="GQ515" s="60"/>
      <c r="GR515" s="60"/>
      <c r="GS515" s="60"/>
      <c r="GT515" s="60"/>
      <c r="GU515" s="60"/>
      <c r="GV515" s="60"/>
      <c r="GW515" s="60"/>
      <c r="GX515" s="60"/>
      <c r="GY515" s="60"/>
      <c r="GZ515" s="60"/>
      <c r="HA515" s="60"/>
      <c r="HB515" s="60"/>
      <c r="HC515" s="60"/>
      <c r="HD515" s="60"/>
      <c r="HE515" s="60"/>
      <c r="HF515" s="60"/>
      <c r="HG515" s="60"/>
      <c r="HH515" s="60"/>
      <c r="HI515" s="60"/>
      <c r="HJ515" s="60"/>
      <c r="HK515" s="60"/>
      <c r="HL515" s="60"/>
      <c r="HM515" s="60"/>
      <c r="HN515" s="60"/>
      <c r="HO515" s="60"/>
      <c r="HP515" s="60"/>
      <c r="HQ515" s="60"/>
      <c r="HR515" s="60"/>
      <c r="HS515" s="60"/>
      <c r="HT515" s="60"/>
      <c r="HU515" s="60"/>
      <c r="HV515" s="60"/>
      <c r="HW515" s="60"/>
      <c r="HX515" s="60"/>
      <c r="HY515" s="60"/>
      <c r="HZ515" s="60"/>
      <c r="IA515" s="60"/>
      <c r="IB515" s="60"/>
      <c r="IC515" s="60"/>
    </row>
    <row r="516" s="80" customFormat="true" ht="15" hidden="false" customHeight="true" outlineLevel="0" collapsed="false">
      <c r="A516" s="38" t="s">
        <v>855</v>
      </c>
      <c r="B516" s="37" t="s">
        <v>856</v>
      </c>
      <c r="C516" s="21" t="n">
        <f aca="false">D516+M516+Q516+V516</f>
        <v>1322082.49</v>
      </c>
      <c r="D516" s="21" t="n">
        <f aca="false">SUM(E516:I516)</f>
        <v>1272263.69</v>
      </c>
      <c r="E516" s="67" t="n">
        <v>1181267</v>
      </c>
      <c r="F516" s="67" t="n">
        <v>90996.69</v>
      </c>
      <c r="G516" s="21" t="n">
        <v>0</v>
      </c>
      <c r="H516" s="21" t="n">
        <v>0</v>
      </c>
      <c r="I516" s="21" t="n">
        <v>0</v>
      </c>
      <c r="J516" s="21" t="n">
        <v>0</v>
      </c>
      <c r="K516" s="21" t="n">
        <v>0</v>
      </c>
      <c r="L516" s="21" t="n">
        <v>0</v>
      </c>
      <c r="M516" s="21" t="n">
        <v>0</v>
      </c>
      <c r="N516" s="117" t="n">
        <v>0</v>
      </c>
      <c r="O516" s="117" t="n">
        <v>0</v>
      </c>
      <c r="P516" s="21" t="n">
        <v>0</v>
      </c>
      <c r="Q516" s="21" t="n">
        <v>0</v>
      </c>
      <c r="R516" s="21" t="n">
        <v>0</v>
      </c>
      <c r="S516" s="21" t="n">
        <v>0</v>
      </c>
      <c r="T516" s="21" t="n">
        <v>0</v>
      </c>
      <c r="U516" s="21" t="n">
        <v>0</v>
      </c>
      <c r="V516" s="67" t="n">
        <v>49818.8</v>
      </c>
      <c r="W516" s="116"/>
      <c r="X516" s="116"/>
      <c r="Y516" s="60"/>
      <c r="Z516" s="60"/>
      <c r="AA516" s="60"/>
      <c r="AB516" s="60"/>
      <c r="AC516" s="60"/>
      <c r="AD516" s="60"/>
      <c r="AE516" s="60"/>
      <c r="AF516" s="60"/>
      <c r="AG516" s="60"/>
      <c r="AH516" s="60"/>
      <c r="AI516" s="60"/>
      <c r="AJ516" s="60"/>
      <c r="AK516" s="60"/>
      <c r="AL516" s="60"/>
      <c r="AM516" s="60"/>
      <c r="AN516" s="60"/>
      <c r="AO516" s="60"/>
      <c r="AP516" s="60"/>
      <c r="AQ516" s="60"/>
      <c r="AR516" s="60"/>
      <c r="AS516" s="60"/>
      <c r="AT516" s="60"/>
      <c r="AU516" s="60"/>
      <c r="AV516" s="60"/>
      <c r="AW516" s="60"/>
      <c r="AX516" s="60"/>
      <c r="AY516" s="60"/>
      <c r="AZ516" s="60"/>
      <c r="BA516" s="60"/>
      <c r="BB516" s="60"/>
      <c r="BC516" s="60"/>
      <c r="BD516" s="60"/>
      <c r="BE516" s="60"/>
      <c r="BF516" s="60"/>
      <c r="BG516" s="60"/>
      <c r="BH516" s="60"/>
      <c r="BI516" s="60"/>
      <c r="BJ516" s="60"/>
      <c r="BK516" s="60"/>
      <c r="BL516" s="60"/>
      <c r="BM516" s="60"/>
      <c r="BN516" s="60"/>
      <c r="BO516" s="60"/>
      <c r="BP516" s="60"/>
      <c r="BQ516" s="60"/>
      <c r="BR516" s="60"/>
      <c r="BS516" s="60"/>
      <c r="BT516" s="60"/>
      <c r="BU516" s="60"/>
      <c r="BV516" s="60"/>
      <c r="BW516" s="60"/>
      <c r="BX516" s="60"/>
      <c r="BY516" s="60"/>
      <c r="BZ516" s="60"/>
      <c r="CA516" s="60"/>
      <c r="CB516" s="60"/>
      <c r="CC516" s="60"/>
      <c r="CD516" s="60"/>
      <c r="CE516" s="60"/>
      <c r="CF516" s="60"/>
      <c r="CG516" s="60"/>
      <c r="CH516" s="60"/>
      <c r="CI516" s="60"/>
      <c r="CJ516" s="60"/>
      <c r="CK516" s="60"/>
      <c r="CL516" s="60"/>
      <c r="CM516" s="60"/>
      <c r="CN516" s="60"/>
      <c r="CO516" s="60"/>
      <c r="CP516" s="60"/>
      <c r="CQ516" s="60"/>
      <c r="CR516" s="60"/>
      <c r="CS516" s="60"/>
      <c r="CT516" s="60"/>
      <c r="CU516" s="60"/>
      <c r="CV516" s="60"/>
      <c r="CW516" s="60"/>
      <c r="CX516" s="60"/>
      <c r="CY516" s="60"/>
      <c r="CZ516" s="60"/>
      <c r="DA516" s="60"/>
      <c r="DB516" s="60"/>
      <c r="DC516" s="60"/>
      <c r="DD516" s="60"/>
      <c r="DE516" s="60"/>
      <c r="DF516" s="60"/>
      <c r="DG516" s="60"/>
      <c r="DH516" s="60"/>
      <c r="DI516" s="60"/>
      <c r="DJ516" s="60"/>
      <c r="DK516" s="60"/>
      <c r="DL516" s="60"/>
      <c r="DM516" s="60"/>
      <c r="DN516" s="60"/>
      <c r="DO516" s="60"/>
      <c r="DP516" s="60"/>
      <c r="DQ516" s="60"/>
      <c r="DR516" s="60"/>
      <c r="DS516" s="60"/>
      <c r="DT516" s="60"/>
      <c r="DU516" s="60"/>
      <c r="DV516" s="60"/>
      <c r="DW516" s="60"/>
      <c r="DX516" s="60"/>
      <c r="DY516" s="60"/>
      <c r="DZ516" s="60"/>
      <c r="EA516" s="60"/>
      <c r="EB516" s="60"/>
      <c r="EC516" s="60"/>
      <c r="ED516" s="60"/>
      <c r="EE516" s="60"/>
      <c r="EF516" s="60"/>
      <c r="EG516" s="60"/>
      <c r="EH516" s="60"/>
      <c r="EI516" s="60"/>
      <c r="EJ516" s="60"/>
      <c r="EK516" s="60"/>
      <c r="EL516" s="60"/>
      <c r="EM516" s="60"/>
      <c r="EN516" s="60"/>
      <c r="EO516" s="60"/>
      <c r="EP516" s="60"/>
      <c r="EQ516" s="60"/>
      <c r="ER516" s="60"/>
      <c r="ES516" s="60"/>
      <c r="ET516" s="60"/>
      <c r="EU516" s="60"/>
      <c r="EV516" s="60"/>
      <c r="EW516" s="60"/>
      <c r="EX516" s="60"/>
      <c r="EY516" s="60"/>
      <c r="EZ516" s="60"/>
      <c r="FA516" s="60"/>
      <c r="FB516" s="60"/>
      <c r="FC516" s="60"/>
      <c r="FD516" s="60"/>
      <c r="FE516" s="60"/>
      <c r="FF516" s="60"/>
      <c r="FG516" s="60"/>
      <c r="FH516" s="60"/>
      <c r="FI516" s="60"/>
      <c r="FJ516" s="60"/>
      <c r="FK516" s="60"/>
      <c r="FL516" s="60"/>
      <c r="FM516" s="60"/>
      <c r="FN516" s="60"/>
      <c r="FO516" s="60"/>
      <c r="FP516" s="60"/>
      <c r="FQ516" s="60"/>
      <c r="FR516" s="60"/>
      <c r="FS516" s="60"/>
      <c r="FT516" s="60"/>
      <c r="FU516" s="60"/>
      <c r="FV516" s="60"/>
      <c r="FW516" s="60"/>
      <c r="FX516" s="60"/>
      <c r="FY516" s="60"/>
      <c r="FZ516" s="60"/>
      <c r="GA516" s="60"/>
      <c r="GB516" s="60"/>
      <c r="GC516" s="60"/>
      <c r="GD516" s="60"/>
      <c r="GE516" s="60"/>
      <c r="GF516" s="60"/>
      <c r="GG516" s="60"/>
      <c r="GH516" s="60"/>
      <c r="GI516" s="60"/>
      <c r="GJ516" s="60"/>
      <c r="GK516" s="60"/>
      <c r="GL516" s="60"/>
      <c r="GM516" s="60"/>
      <c r="GN516" s="60"/>
      <c r="GO516" s="60"/>
      <c r="GP516" s="60"/>
      <c r="GQ516" s="60"/>
      <c r="GR516" s="60"/>
      <c r="GS516" s="60"/>
      <c r="GT516" s="60"/>
      <c r="GU516" s="60"/>
      <c r="GV516" s="60"/>
      <c r="GW516" s="60"/>
      <c r="GX516" s="60"/>
      <c r="GY516" s="60"/>
      <c r="GZ516" s="60"/>
      <c r="HA516" s="60"/>
      <c r="HB516" s="60"/>
      <c r="HC516" s="60"/>
      <c r="HD516" s="60"/>
      <c r="HE516" s="60"/>
      <c r="HF516" s="60"/>
      <c r="HG516" s="60"/>
      <c r="HH516" s="60"/>
      <c r="HI516" s="60"/>
      <c r="HJ516" s="60"/>
      <c r="HK516" s="60"/>
      <c r="HL516" s="60"/>
      <c r="HM516" s="60"/>
      <c r="HN516" s="60"/>
      <c r="HO516" s="60"/>
      <c r="HP516" s="60"/>
      <c r="HQ516" s="60"/>
      <c r="HR516" s="60"/>
      <c r="HS516" s="60"/>
      <c r="HT516" s="60"/>
      <c r="HU516" s="60"/>
      <c r="HV516" s="60"/>
      <c r="HW516" s="60"/>
      <c r="HX516" s="60"/>
      <c r="HY516" s="60"/>
      <c r="HZ516" s="60"/>
      <c r="IA516" s="60"/>
      <c r="IB516" s="60"/>
      <c r="IC516" s="60"/>
    </row>
    <row r="517" s="80" customFormat="true" ht="15" hidden="false" customHeight="true" outlineLevel="0" collapsed="false">
      <c r="A517" s="38" t="s">
        <v>857</v>
      </c>
      <c r="B517" s="37" t="s">
        <v>858</v>
      </c>
      <c r="C517" s="21" t="n">
        <f aca="false">D517+M517+Q517+V517</f>
        <v>1751766.73</v>
      </c>
      <c r="D517" s="21" t="n">
        <f aca="false">SUM(E517:I517)</f>
        <v>0</v>
      </c>
      <c r="E517" s="21" t="n">
        <v>0</v>
      </c>
      <c r="F517" s="21" t="n">
        <v>0</v>
      </c>
      <c r="G517" s="21" t="n">
        <v>0</v>
      </c>
      <c r="H517" s="21" t="n">
        <v>0</v>
      </c>
      <c r="I517" s="21" t="n">
        <v>0</v>
      </c>
      <c r="J517" s="21" t="n">
        <v>0</v>
      </c>
      <c r="K517" s="21" t="n">
        <v>0</v>
      </c>
      <c r="L517" s="21" t="n">
        <v>660</v>
      </c>
      <c r="M517" s="67" t="n">
        <v>1724937</v>
      </c>
      <c r="N517" s="117" t="n">
        <v>0</v>
      </c>
      <c r="O517" s="117" t="n">
        <v>0</v>
      </c>
      <c r="P517" s="21" t="n">
        <v>0</v>
      </c>
      <c r="Q517" s="21" t="n">
        <v>0</v>
      </c>
      <c r="R517" s="21" t="n">
        <v>0</v>
      </c>
      <c r="S517" s="21" t="n">
        <v>0</v>
      </c>
      <c r="T517" s="21" t="n">
        <v>0</v>
      </c>
      <c r="U517" s="21" t="n">
        <v>0</v>
      </c>
      <c r="V517" s="67" t="n">
        <v>26829.73</v>
      </c>
      <c r="W517" s="116"/>
      <c r="X517" s="116"/>
      <c r="Y517" s="60"/>
      <c r="Z517" s="60"/>
      <c r="AA517" s="60"/>
      <c r="AB517" s="60"/>
      <c r="AC517" s="60"/>
      <c r="AD517" s="60"/>
      <c r="AE517" s="60"/>
      <c r="AF517" s="60"/>
      <c r="AG517" s="60"/>
      <c r="AH517" s="60"/>
      <c r="AI517" s="60"/>
      <c r="AJ517" s="60"/>
      <c r="AK517" s="60"/>
      <c r="AL517" s="60"/>
      <c r="AM517" s="60"/>
      <c r="AN517" s="60"/>
      <c r="AO517" s="60"/>
      <c r="AP517" s="60"/>
      <c r="AQ517" s="60"/>
      <c r="AR517" s="60"/>
      <c r="AS517" s="60"/>
      <c r="AT517" s="60"/>
      <c r="AU517" s="60"/>
      <c r="AV517" s="60"/>
      <c r="AW517" s="60"/>
      <c r="AX517" s="60"/>
      <c r="AY517" s="60"/>
      <c r="AZ517" s="60"/>
      <c r="BA517" s="60"/>
      <c r="BB517" s="60"/>
      <c r="BC517" s="60"/>
      <c r="BD517" s="60"/>
      <c r="BE517" s="60"/>
      <c r="BF517" s="60"/>
      <c r="BG517" s="60"/>
      <c r="BH517" s="60"/>
      <c r="BI517" s="60"/>
      <c r="BJ517" s="60"/>
      <c r="BK517" s="60"/>
      <c r="BL517" s="60"/>
      <c r="BM517" s="60"/>
      <c r="BN517" s="60"/>
      <c r="BO517" s="60"/>
      <c r="BP517" s="60"/>
      <c r="BQ517" s="60"/>
      <c r="BR517" s="60"/>
      <c r="BS517" s="60"/>
      <c r="BT517" s="60"/>
      <c r="BU517" s="60"/>
      <c r="BV517" s="60"/>
      <c r="BW517" s="60"/>
      <c r="BX517" s="60"/>
      <c r="BY517" s="60"/>
      <c r="BZ517" s="60"/>
      <c r="CA517" s="60"/>
      <c r="CB517" s="60"/>
      <c r="CC517" s="60"/>
      <c r="CD517" s="60"/>
      <c r="CE517" s="60"/>
      <c r="CF517" s="60"/>
      <c r="CG517" s="60"/>
      <c r="CH517" s="60"/>
      <c r="CI517" s="60"/>
      <c r="CJ517" s="60"/>
      <c r="CK517" s="60"/>
      <c r="CL517" s="60"/>
      <c r="CM517" s="60"/>
      <c r="CN517" s="60"/>
      <c r="CO517" s="60"/>
      <c r="CP517" s="60"/>
      <c r="CQ517" s="60"/>
      <c r="CR517" s="60"/>
      <c r="CS517" s="60"/>
      <c r="CT517" s="60"/>
      <c r="CU517" s="60"/>
      <c r="CV517" s="60"/>
      <c r="CW517" s="60"/>
      <c r="CX517" s="60"/>
      <c r="CY517" s="60"/>
      <c r="CZ517" s="60"/>
      <c r="DA517" s="60"/>
      <c r="DB517" s="60"/>
      <c r="DC517" s="60"/>
      <c r="DD517" s="60"/>
      <c r="DE517" s="60"/>
      <c r="DF517" s="60"/>
      <c r="DG517" s="60"/>
      <c r="DH517" s="60"/>
      <c r="DI517" s="60"/>
      <c r="DJ517" s="60"/>
      <c r="DK517" s="60"/>
      <c r="DL517" s="60"/>
      <c r="DM517" s="60"/>
      <c r="DN517" s="60"/>
      <c r="DO517" s="60"/>
      <c r="DP517" s="60"/>
      <c r="DQ517" s="60"/>
      <c r="DR517" s="60"/>
      <c r="DS517" s="60"/>
      <c r="DT517" s="60"/>
      <c r="DU517" s="60"/>
      <c r="DV517" s="60"/>
      <c r="DW517" s="60"/>
      <c r="DX517" s="60"/>
      <c r="DY517" s="60"/>
      <c r="DZ517" s="60"/>
      <c r="EA517" s="60"/>
      <c r="EB517" s="60"/>
      <c r="EC517" s="60"/>
      <c r="ED517" s="60"/>
      <c r="EE517" s="60"/>
      <c r="EF517" s="60"/>
      <c r="EG517" s="60"/>
      <c r="EH517" s="60"/>
      <c r="EI517" s="60"/>
      <c r="EJ517" s="60"/>
      <c r="EK517" s="60"/>
      <c r="EL517" s="60"/>
      <c r="EM517" s="60"/>
      <c r="EN517" s="60"/>
      <c r="EO517" s="60"/>
      <c r="EP517" s="60"/>
      <c r="EQ517" s="60"/>
      <c r="ER517" s="60"/>
      <c r="ES517" s="60"/>
      <c r="ET517" s="60"/>
      <c r="EU517" s="60"/>
      <c r="EV517" s="60"/>
      <c r="EW517" s="60"/>
      <c r="EX517" s="60"/>
      <c r="EY517" s="60"/>
      <c r="EZ517" s="60"/>
      <c r="FA517" s="60"/>
      <c r="FB517" s="60"/>
      <c r="FC517" s="60"/>
      <c r="FD517" s="60"/>
      <c r="FE517" s="60"/>
      <c r="FF517" s="60"/>
      <c r="FG517" s="60"/>
      <c r="FH517" s="60"/>
      <c r="FI517" s="60"/>
      <c r="FJ517" s="60"/>
      <c r="FK517" s="60"/>
      <c r="FL517" s="60"/>
      <c r="FM517" s="60"/>
      <c r="FN517" s="60"/>
      <c r="FO517" s="60"/>
      <c r="FP517" s="60"/>
      <c r="FQ517" s="60"/>
      <c r="FR517" s="60"/>
      <c r="FS517" s="60"/>
      <c r="FT517" s="60"/>
      <c r="FU517" s="60"/>
      <c r="FV517" s="60"/>
      <c r="FW517" s="60"/>
      <c r="FX517" s="60"/>
      <c r="FY517" s="60"/>
      <c r="FZ517" s="60"/>
      <c r="GA517" s="60"/>
      <c r="GB517" s="60"/>
      <c r="GC517" s="60"/>
      <c r="GD517" s="60"/>
      <c r="GE517" s="60"/>
      <c r="GF517" s="60"/>
      <c r="GG517" s="60"/>
      <c r="GH517" s="60"/>
      <c r="GI517" s="60"/>
      <c r="GJ517" s="60"/>
      <c r="GK517" s="60"/>
      <c r="GL517" s="60"/>
      <c r="GM517" s="60"/>
      <c r="GN517" s="60"/>
      <c r="GO517" s="60"/>
      <c r="GP517" s="60"/>
      <c r="GQ517" s="60"/>
      <c r="GR517" s="60"/>
      <c r="GS517" s="60"/>
      <c r="GT517" s="60"/>
      <c r="GU517" s="60"/>
      <c r="GV517" s="60"/>
      <c r="GW517" s="60"/>
      <c r="GX517" s="60"/>
      <c r="GY517" s="60"/>
      <c r="GZ517" s="60"/>
      <c r="HA517" s="60"/>
      <c r="HB517" s="60"/>
      <c r="HC517" s="60"/>
      <c r="HD517" s="60"/>
      <c r="HE517" s="60"/>
      <c r="HF517" s="60"/>
      <c r="HG517" s="60"/>
      <c r="HH517" s="60"/>
      <c r="HI517" s="60"/>
      <c r="HJ517" s="60"/>
      <c r="HK517" s="60"/>
      <c r="HL517" s="60"/>
      <c r="HM517" s="60"/>
      <c r="HN517" s="60"/>
      <c r="HO517" s="60"/>
      <c r="HP517" s="60"/>
      <c r="HQ517" s="60"/>
      <c r="HR517" s="60"/>
      <c r="HS517" s="60"/>
      <c r="HT517" s="60"/>
      <c r="HU517" s="60"/>
      <c r="HV517" s="60"/>
      <c r="HW517" s="60"/>
      <c r="HX517" s="60"/>
      <c r="HY517" s="60"/>
      <c r="HZ517" s="60"/>
      <c r="IA517" s="60"/>
      <c r="IB517" s="60"/>
      <c r="IC517" s="60"/>
    </row>
    <row r="518" s="80" customFormat="true" ht="15.75" hidden="false" customHeight="false" outlineLevel="0" collapsed="false">
      <c r="A518" s="38" t="s">
        <v>859</v>
      </c>
      <c r="B518" s="37" t="s">
        <v>860</v>
      </c>
      <c r="C518" s="21" t="n">
        <f aca="false">D518+M518+Q518+V518</f>
        <v>1986863.76</v>
      </c>
      <c r="D518" s="21" t="n">
        <f aca="false">SUM(E518:I518)</f>
        <v>0</v>
      </c>
      <c r="E518" s="21" t="n">
        <v>0</v>
      </c>
      <c r="F518" s="21" t="n">
        <v>0</v>
      </c>
      <c r="G518" s="21" t="n">
        <v>0</v>
      </c>
      <c r="H518" s="21" t="n">
        <v>0</v>
      </c>
      <c r="I518" s="21" t="n">
        <v>0</v>
      </c>
      <c r="J518" s="21" t="n">
        <v>0</v>
      </c>
      <c r="K518" s="21" t="n">
        <v>0</v>
      </c>
      <c r="L518" s="21" t="n">
        <v>810</v>
      </c>
      <c r="M518" s="131" t="n">
        <v>1986863.76</v>
      </c>
      <c r="N518" s="117" t="n">
        <v>0</v>
      </c>
      <c r="O518" s="117" t="n">
        <v>0</v>
      </c>
      <c r="P518" s="21" t="n">
        <v>0</v>
      </c>
      <c r="Q518" s="21" t="n">
        <v>0</v>
      </c>
      <c r="R518" s="21" t="n">
        <v>0</v>
      </c>
      <c r="S518" s="21" t="n">
        <v>0</v>
      </c>
      <c r="T518" s="21" t="n">
        <v>0</v>
      </c>
      <c r="U518" s="21" t="n">
        <v>0</v>
      </c>
      <c r="V518" s="21" t="n">
        <v>0</v>
      </c>
      <c r="W518" s="116"/>
      <c r="X518" s="116"/>
      <c r="Y518" s="60"/>
      <c r="Z518" s="60"/>
      <c r="AA518" s="60"/>
      <c r="AB518" s="60"/>
      <c r="AC518" s="60"/>
      <c r="AD518" s="60"/>
      <c r="AE518" s="60"/>
      <c r="AF518" s="60"/>
      <c r="AG518" s="60"/>
      <c r="AH518" s="60"/>
      <c r="AI518" s="60"/>
      <c r="AJ518" s="60"/>
      <c r="AK518" s="60"/>
      <c r="AL518" s="60"/>
      <c r="AM518" s="60"/>
      <c r="AN518" s="60"/>
      <c r="AO518" s="60"/>
      <c r="AP518" s="60"/>
      <c r="AQ518" s="60"/>
      <c r="AR518" s="60"/>
      <c r="AS518" s="60"/>
      <c r="AT518" s="60"/>
      <c r="AU518" s="60"/>
      <c r="AV518" s="60"/>
      <c r="AW518" s="60"/>
      <c r="AX518" s="60"/>
      <c r="AY518" s="60"/>
      <c r="AZ518" s="60"/>
      <c r="BA518" s="60"/>
      <c r="BB518" s="60"/>
      <c r="BC518" s="60"/>
      <c r="BD518" s="60"/>
      <c r="BE518" s="60"/>
      <c r="BF518" s="60"/>
      <c r="BG518" s="60"/>
      <c r="BH518" s="60"/>
      <c r="BI518" s="60"/>
      <c r="BJ518" s="60"/>
      <c r="BK518" s="60"/>
      <c r="BL518" s="60"/>
      <c r="BM518" s="60"/>
      <c r="BN518" s="60"/>
      <c r="BO518" s="60"/>
      <c r="BP518" s="60"/>
      <c r="BQ518" s="60"/>
      <c r="BR518" s="60"/>
      <c r="BS518" s="60"/>
      <c r="BT518" s="60"/>
      <c r="BU518" s="60"/>
      <c r="BV518" s="60"/>
      <c r="BW518" s="60"/>
      <c r="BX518" s="60"/>
      <c r="BY518" s="60"/>
      <c r="BZ518" s="60"/>
      <c r="CA518" s="60"/>
      <c r="CB518" s="60"/>
      <c r="CC518" s="60"/>
      <c r="CD518" s="60"/>
      <c r="CE518" s="60"/>
      <c r="CF518" s="60"/>
      <c r="CG518" s="60"/>
      <c r="CH518" s="60"/>
      <c r="CI518" s="60"/>
      <c r="CJ518" s="60"/>
      <c r="CK518" s="60"/>
      <c r="CL518" s="60"/>
      <c r="CM518" s="60"/>
      <c r="CN518" s="60"/>
      <c r="CO518" s="60"/>
      <c r="CP518" s="60"/>
      <c r="CQ518" s="60"/>
      <c r="CR518" s="60"/>
      <c r="CS518" s="60"/>
      <c r="CT518" s="60"/>
      <c r="CU518" s="60"/>
      <c r="CV518" s="60"/>
      <c r="CW518" s="60"/>
      <c r="CX518" s="60"/>
      <c r="CY518" s="60"/>
      <c r="CZ518" s="60"/>
      <c r="DA518" s="60"/>
      <c r="DB518" s="60"/>
      <c r="DC518" s="60"/>
      <c r="DD518" s="60"/>
      <c r="DE518" s="60"/>
      <c r="DF518" s="60"/>
      <c r="DG518" s="60"/>
      <c r="DH518" s="60"/>
      <c r="DI518" s="60"/>
      <c r="DJ518" s="60"/>
      <c r="DK518" s="60"/>
      <c r="DL518" s="60"/>
      <c r="DM518" s="60"/>
      <c r="DN518" s="60"/>
      <c r="DO518" s="60"/>
      <c r="DP518" s="60"/>
      <c r="DQ518" s="60"/>
      <c r="DR518" s="60"/>
      <c r="DS518" s="60"/>
      <c r="DT518" s="60"/>
      <c r="DU518" s="60"/>
      <c r="DV518" s="60"/>
      <c r="DW518" s="60"/>
      <c r="DX518" s="60"/>
      <c r="DY518" s="60"/>
      <c r="DZ518" s="60"/>
      <c r="EA518" s="60"/>
      <c r="EB518" s="60"/>
      <c r="EC518" s="60"/>
      <c r="ED518" s="60"/>
      <c r="EE518" s="60"/>
      <c r="EF518" s="60"/>
      <c r="EG518" s="60"/>
      <c r="EH518" s="60"/>
      <c r="EI518" s="60"/>
      <c r="EJ518" s="60"/>
      <c r="EK518" s="60"/>
      <c r="EL518" s="60"/>
      <c r="EM518" s="60"/>
      <c r="EN518" s="60"/>
      <c r="EO518" s="60"/>
      <c r="EP518" s="60"/>
      <c r="EQ518" s="60"/>
      <c r="ER518" s="60"/>
      <c r="ES518" s="60"/>
      <c r="ET518" s="60"/>
      <c r="EU518" s="60"/>
      <c r="EV518" s="60"/>
      <c r="EW518" s="60"/>
      <c r="EX518" s="60"/>
      <c r="EY518" s="60"/>
      <c r="EZ518" s="60"/>
      <c r="FA518" s="60"/>
      <c r="FB518" s="60"/>
      <c r="FC518" s="60"/>
      <c r="FD518" s="60"/>
      <c r="FE518" s="60"/>
      <c r="FF518" s="60"/>
      <c r="FG518" s="60"/>
      <c r="FH518" s="60"/>
      <c r="FI518" s="60"/>
      <c r="FJ518" s="60"/>
      <c r="FK518" s="60"/>
      <c r="FL518" s="60"/>
      <c r="FM518" s="60"/>
      <c r="FN518" s="60"/>
      <c r="FO518" s="60"/>
      <c r="FP518" s="60"/>
      <c r="FQ518" s="60"/>
      <c r="FR518" s="60"/>
      <c r="FS518" s="60"/>
      <c r="FT518" s="60"/>
      <c r="FU518" s="60"/>
      <c r="FV518" s="60"/>
      <c r="FW518" s="60"/>
      <c r="FX518" s="60"/>
      <c r="FY518" s="60"/>
      <c r="FZ518" s="60"/>
      <c r="GA518" s="60"/>
      <c r="GB518" s="60"/>
      <c r="GC518" s="60"/>
      <c r="GD518" s="60"/>
      <c r="GE518" s="60"/>
      <c r="GF518" s="60"/>
      <c r="GG518" s="60"/>
      <c r="GH518" s="60"/>
      <c r="GI518" s="60"/>
      <c r="GJ518" s="60"/>
      <c r="GK518" s="60"/>
      <c r="GL518" s="60"/>
      <c r="GM518" s="60"/>
      <c r="GN518" s="60"/>
      <c r="GO518" s="60"/>
      <c r="GP518" s="60"/>
      <c r="GQ518" s="60"/>
      <c r="GR518" s="60"/>
      <c r="GS518" s="60"/>
      <c r="GT518" s="60"/>
      <c r="GU518" s="60"/>
      <c r="GV518" s="60"/>
      <c r="GW518" s="60"/>
      <c r="GX518" s="60"/>
      <c r="GY518" s="60"/>
      <c r="GZ518" s="60"/>
      <c r="HA518" s="60"/>
      <c r="HB518" s="60"/>
      <c r="HC518" s="60"/>
      <c r="HD518" s="60"/>
      <c r="HE518" s="60"/>
      <c r="HF518" s="60"/>
      <c r="HG518" s="60"/>
      <c r="HH518" s="60"/>
      <c r="HI518" s="60"/>
      <c r="HJ518" s="60"/>
      <c r="HK518" s="60"/>
      <c r="HL518" s="60"/>
      <c r="HM518" s="60"/>
      <c r="HN518" s="60"/>
      <c r="HO518" s="60"/>
      <c r="HP518" s="60"/>
      <c r="HQ518" s="60"/>
      <c r="HR518" s="60"/>
      <c r="HS518" s="60"/>
      <c r="HT518" s="60"/>
      <c r="HU518" s="60"/>
      <c r="HV518" s="60"/>
      <c r="HW518" s="60"/>
      <c r="HX518" s="60"/>
      <c r="HY518" s="60"/>
      <c r="HZ518" s="60"/>
      <c r="IA518" s="60"/>
      <c r="IB518" s="60"/>
      <c r="IC518" s="60"/>
    </row>
    <row r="519" s="60" customFormat="true" ht="14.35" hidden="false" customHeight="false" outlineLevel="0" collapsed="false">
      <c r="A519" s="38" t="s">
        <v>162</v>
      </c>
      <c r="B519" s="37" t="s">
        <v>93</v>
      </c>
      <c r="C519" s="21" t="n">
        <f aca="false">SUM(C520:C521)</f>
        <v>4345599.59</v>
      </c>
      <c r="D519" s="21" t="n">
        <f aca="false">SUM(D520:D521)</f>
        <v>0</v>
      </c>
      <c r="E519" s="21" t="n">
        <f aca="false">SUM(E520:E521)</f>
        <v>0</v>
      </c>
      <c r="F519" s="21" t="n">
        <f aca="false">SUM(F520:F521)</f>
        <v>0</v>
      </c>
      <c r="G519" s="21" t="n">
        <f aca="false">SUM(G520:G521)</f>
        <v>0</v>
      </c>
      <c r="H519" s="21" t="n">
        <f aca="false">SUM(H520:H521)</f>
        <v>0</v>
      </c>
      <c r="I519" s="21" t="n">
        <f aca="false">SUM(I520:I521)</f>
        <v>0</v>
      </c>
      <c r="J519" s="21" t="n">
        <f aca="false">SUM(J520:J521)</f>
        <v>0</v>
      </c>
      <c r="K519" s="21" t="n">
        <f aca="false">SUM(K520:K521)</f>
        <v>0</v>
      </c>
      <c r="L519" s="21" t="n">
        <f aca="false">SUM(L520:L521)</f>
        <v>1623.4</v>
      </c>
      <c r="M519" s="21" t="n">
        <f aca="false">SUM(M520:M521)</f>
        <v>4345599.59</v>
      </c>
      <c r="N519" s="21" t="n">
        <f aca="false">SUM(N520:N521)</f>
        <v>0</v>
      </c>
      <c r="O519" s="21" t="n">
        <f aca="false">SUM(O520:O521)</f>
        <v>0</v>
      </c>
      <c r="P519" s="21" t="n">
        <f aca="false">SUM(P520:P521)</f>
        <v>0</v>
      </c>
      <c r="Q519" s="21" t="n">
        <f aca="false">SUM(Q520:Q521)</f>
        <v>0</v>
      </c>
      <c r="R519" s="21" t="n">
        <f aca="false">SUM(R520:R521)</f>
        <v>0</v>
      </c>
      <c r="S519" s="21" t="n">
        <f aca="false">SUM(S520:S521)</f>
        <v>0</v>
      </c>
      <c r="T519" s="21" t="n">
        <f aca="false">SUM(T520:T521)</f>
        <v>0</v>
      </c>
      <c r="U519" s="21" t="n">
        <f aca="false">SUM(U520:U521)</f>
        <v>0</v>
      </c>
      <c r="V519" s="21" t="n">
        <f aca="false">SUM(V520:V521)</f>
        <v>0</v>
      </c>
      <c r="W519" s="116"/>
      <c r="X519" s="116"/>
    </row>
    <row r="520" s="80" customFormat="true" ht="15" hidden="false" customHeight="true" outlineLevel="0" collapsed="false">
      <c r="A520" s="38" t="s">
        <v>401</v>
      </c>
      <c r="B520" s="37" t="s">
        <v>861</v>
      </c>
      <c r="C520" s="21" t="n">
        <f aca="false">D520+M520+Q520+V520</f>
        <v>2483893.32</v>
      </c>
      <c r="D520" s="21" t="n">
        <v>0</v>
      </c>
      <c r="E520" s="21" t="n">
        <v>0</v>
      </c>
      <c r="F520" s="21" t="n">
        <v>0</v>
      </c>
      <c r="G520" s="21" t="n">
        <v>0</v>
      </c>
      <c r="H520" s="21" t="n">
        <v>0</v>
      </c>
      <c r="I520" s="21" t="n">
        <v>0</v>
      </c>
      <c r="J520" s="21" t="n">
        <v>0</v>
      </c>
      <c r="K520" s="21" t="n">
        <v>0</v>
      </c>
      <c r="L520" s="21" t="n">
        <v>817</v>
      </c>
      <c r="M520" s="67" t="n">
        <v>2483893.32</v>
      </c>
      <c r="N520" s="117" t="n">
        <v>0</v>
      </c>
      <c r="O520" s="117" t="n">
        <v>0</v>
      </c>
      <c r="P520" s="21" t="n">
        <v>0</v>
      </c>
      <c r="Q520" s="21" t="n">
        <v>0</v>
      </c>
      <c r="R520" s="21" t="n">
        <v>0</v>
      </c>
      <c r="S520" s="21" t="n">
        <v>0</v>
      </c>
      <c r="T520" s="21" t="n">
        <v>0</v>
      </c>
      <c r="U520" s="21" t="n">
        <v>0</v>
      </c>
      <c r="V520" s="21" t="n">
        <v>0</v>
      </c>
      <c r="W520" s="116"/>
      <c r="X520" s="116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  <c r="BR520" s="60"/>
      <c r="BS520" s="60"/>
      <c r="BT520" s="60"/>
      <c r="BU520" s="60"/>
      <c r="BV520" s="60"/>
      <c r="BW520" s="60"/>
      <c r="BX520" s="60"/>
      <c r="BY520" s="60"/>
      <c r="BZ520" s="60"/>
      <c r="CA520" s="60"/>
      <c r="CB520" s="60"/>
      <c r="CC520" s="60"/>
      <c r="CD520" s="60"/>
      <c r="CE520" s="60"/>
      <c r="CF520" s="60"/>
      <c r="CG520" s="60"/>
      <c r="CH520" s="60"/>
      <c r="CI520" s="60"/>
      <c r="CJ520" s="60"/>
      <c r="CK520" s="60"/>
      <c r="CL520" s="60"/>
      <c r="CM520" s="60"/>
      <c r="CN520" s="60"/>
      <c r="CO520" s="60"/>
      <c r="CP520" s="60"/>
      <c r="CQ520" s="60"/>
      <c r="CR520" s="60"/>
      <c r="CS520" s="60"/>
      <c r="CT520" s="60"/>
      <c r="CU520" s="60"/>
      <c r="CV520" s="60"/>
      <c r="CW520" s="60"/>
      <c r="CX520" s="60"/>
      <c r="CY520" s="60"/>
      <c r="CZ520" s="60"/>
      <c r="DA520" s="60"/>
      <c r="DB520" s="60"/>
      <c r="DC520" s="60"/>
      <c r="DD520" s="60"/>
      <c r="DE520" s="60"/>
      <c r="DF520" s="60"/>
      <c r="DG520" s="60"/>
      <c r="DH520" s="60"/>
      <c r="DI520" s="60"/>
      <c r="DJ520" s="60"/>
      <c r="DK520" s="60"/>
      <c r="DL520" s="60"/>
      <c r="DM520" s="60"/>
      <c r="DN520" s="60"/>
      <c r="DO520" s="60"/>
      <c r="DP520" s="60"/>
      <c r="DQ520" s="60"/>
      <c r="DR520" s="60"/>
      <c r="DS520" s="60"/>
      <c r="DT520" s="60"/>
      <c r="DU520" s="60"/>
      <c r="DV520" s="60"/>
      <c r="DW520" s="60"/>
      <c r="DX520" s="60"/>
      <c r="DY520" s="60"/>
      <c r="DZ520" s="60"/>
      <c r="EA520" s="60"/>
      <c r="EB520" s="60"/>
      <c r="EC520" s="60"/>
      <c r="ED520" s="60"/>
      <c r="EE520" s="60"/>
      <c r="EF520" s="60"/>
      <c r="EG520" s="60"/>
      <c r="EH520" s="60"/>
      <c r="EI520" s="60"/>
      <c r="EJ520" s="60"/>
      <c r="EK520" s="60"/>
      <c r="EL520" s="60"/>
      <c r="EM520" s="60"/>
      <c r="EN520" s="60"/>
      <c r="EO520" s="60"/>
      <c r="EP520" s="60"/>
      <c r="EQ520" s="60"/>
      <c r="ER520" s="60"/>
      <c r="ES520" s="60"/>
      <c r="ET520" s="60"/>
      <c r="EU520" s="60"/>
      <c r="EV520" s="60"/>
      <c r="EW520" s="60"/>
      <c r="EX520" s="60"/>
      <c r="EY520" s="60"/>
      <c r="EZ520" s="60"/>
      <c r="FA520" s="60"/>
      <c r="FB520" s="60"/>
      <c r="FC520" s="60"/>
      <c r="FD520" s="60"/>
      <c r="FE520" s="60"/>
      <c r="FF520" s="60"/>
      <c r="FG520" s="60"/>
      <c r="FH520" s="60"/>
      <c r="FI520" s="60"/>
      <c r="FJ520" s="60"/>
      <c r="FK520" s="60"/>
      <c r="FL520" s="60"/>
      <c r="FM520" s="60"/>
      <c r="FN520" s="60"/>
      <c r="FO520" s="60"/>
      <c r="FP520" s="60"/>
      <c r="FQ520" s="60"/>
      <c r="FR520" s="60"/>
      <c r="FS520" s="60"/>
      <c r="FT520" s="60"/>
      <c r="FU520" s="60"/>
      <c r="FV520" s="60"/>
      <c r="FW520" s="60"/>
      <c r="FX520" s="60"/>
      <c r="FY520" s="60"/>
      <c r="FZ520" s="60"/>
      <c r="GA520" s="60"/>
      <c r="GB520" s="60"/>
      <c r="GC520" s="60"/>
      <c r="GD520" s="60"/>
      <c r="GE520" s="60"/>
      <c r="GF520" s="60"/>
      <c r="GG520" s="60"/>
      <c r="GH520" s="60"/>
      <c r="GI520" s="60"/>
      <c r="GJ520" s="60"/>
      <c r="GK520" s="60"/>
      <c r="GL520" s="60"/>
      <c r="GM520" s="60"/>
      <c r="GN520" s="60"/>
      <c r="GO520" s="60"/>
      <c r="GP520" s="60"/>
      <c r="GQ520" s="60"/>
      <c r="GR520" s="60"/>
      <c r="GS520" s="60"/>
      <c r="GT520" s="60"/>
      <c r="GU520" s="60"/>
      <c r="GV520" s="60"/>
      <c r="GW520" s="60"/>
      <c r="GX520" s="60"/>
      <c r="GY520" s="60"/>
      <c r="GZ520" s="60"/>
      <c r="HA520" s="60"/>
      <c r="HB520" s="60"/>
      <c r="HC520" s="60"/>
      <c r="HD520" s="60"/>
      <c r="HE520" s="60"/>
      <c r="HF520" s="60"/>
      <c r="HG520" s="60"/>
      <c r="HH520" s="60"/>
      <c r="HI520" s="60"/>
      <c r="HJ520" s="60"/>
      <c r="HK520" s="60"/>
      <c r="HL520" s="60"/>
      <c r="HM520" s="60"/>
      <c r="HN520" s="60"/>
      <c r="HO520" s="60"/>
      <c r="HP520" s="60"/>
      <c r="HQ520" s="60"/>
      <c r="HR520" s="60"/>
      <c r="HS520" s="60"/>
      <c r="HT520" s="60"/>
      <c r="HU520" s="60"/>
      <c r="HV520" s="60"/>
      <c r="HW520" s="60"/>
      <c r="HX520" s="60"/>
      <c r="HY520" s="60"/>
      <c r="HZ520" s="60"/>
      <c r="IA520" s="60"/>
      <c r="IB520" s="60"/>
      <c r="IC520" s="60"/>
    </row>
    <row r="521" s="80" customFormat="true" ht="15" hidden="false" customHeight="true" outlineLevel="0" collapsed="false">
      <c r="A521" s="38" t="s">
        <v>733</v>
      </c>
      <c r="B521" s="37" t="s">
        <v>862</v>
      </c>
      <c r="C521" s="21" t="n">
        <f aca="false">D521+M521+Q521+V521</f>
        <v>1861706.27</v>
      </c>
      <c r="D521" s="21" t="n">
        <v>0</v>
      </c>
      <c r="E521" s="21" t="n">
        <v>0</v>
      </c>
      <c r="F521" s="21" t="n">
        <v>0</v>
      </c>
      <c r="G521" s="21" t="n">
        <v>0</v>
      </c>
      <c r="H521" s="21" t="n">
        <v>0</v>
      </c>
      <c r="I521" s="21" t="n">
        <v>0</v>
      </c>
      <c r="J521" s="21" t="n">
        <v>0</v>
      </c>
      <c r="K521" s="21" t="n">
        <v>0</v>
      </c>
      <c r="L521" s="21" t="n">
        <v>806.4</v>
      </c>
      <c r="M521" s="67" t="n">
        <v>1861706.27</v>
      </c>
      <c r="N521" s="117" t="n">
        <v>0</v>
      </c>
      <c r="O521" s="117" t="n">
        <v>0</v>
      </c>
      <c r="P521" s="21" t="n">
        <v>0</v>
      </c>
      <c r="Q521" s="21" t="n">
        <v>0</v>
      </c>
      <c r="R521" s="21" t="n">
        <v>0</v>
      </c>
      <c r="S521" s="21" t="n">
        <v>0</v>
      </c>
      <c r="T521" s="21" t="n">
        <v>0</v>
      </c>
      <c r="U521" s="21" t="n">
        <v>0</v>
      </c>
      <c r="V521" s="21" t="n">
        <v>0</v>
      </c>
      <c r="W521" s="116"/>
      <c r="X521" s="116"/>
      <c r="Y521" s="60"/>
      <c r="Z521" s="60"/>
      <c r="AA521" s="60"/>
      <c r="AB521" s="60"/>
      <c r="AC521" s="60"/>
      <c r="AD521" s="60"/>
      <c r="AE521" s="60"/>
      <c r="AF521" s="60"/>
      <c r="AG521" s="60"/>
      <c r="AH521" s="60"/>
      <c r="AI521" s="60"/>
      <c r="AJ521" s="60"/>
      <c r="AK521" s="60"/>
      <c r="AL521" s="60"/>
      <c r="AM521" s="60"/>
      <c r="AN521" s="60"/>
      <c r="AO521" s="60"/>
      <c r="AP521" s="60"/>
      <c r="AQ521" s="60"/>
      <c r="AR521" s="60"/>
      <c r="AS521" s="60"/>
      <c r="AT521" s="60"/>
      <c r="AU521" s="60"/>
      <c r="AV521" s="60"/>
      <c r="AW521" s="60"/>
      <c r="AX521" s="60"/>
      <c r="AY521" s="60"/>
      <c r="AZ521" s="60"/>
      <c r="BA521" s="60"/>
      <c r="BB521" s="60"/>
      <c r="BC521" s="60"/>
      <c r="BD521" s="60"/>
      <c r="BE521" s="60"/>
      <c r="BF521" s="60"/>
      <c r="BG521" s="60"/>
      <c r="BH521" s="60"/>
      <c r="BI521" s="60"/>
      <c r="BJ521" s="60"/>
      <c r="BK521" s="60"/>
      <c r="BL521" s="60"/>
      <c r="BM521" s="60"/>
      <c r="BN521" s="60"/>
      <c r="BO521" s="60"/>
      <c r="BP521" s="60"/>
      <c r="BQ521" s="60"/>
      <c r="BR521" s="60"/>
      <c r="BS521" s="60"/>
      <c r="BT521" s="60"/>
      <c r="BU521" s="60"/>
      <c r="BV521" s="60"/>
      <c r="BW521" s="60"/>
      <c r="BX521" s="60"/>
      <c r="BY521" s="60"/>
      <c r="BZ521" s="60"/>
      <c r="CA521" s="60"/>
      <c r="CB521" s="60"/>
      <c r="CC521" s="60"/>
      <c r="CD521" s="60"/>
      <c r="CE521" s="60"/>
      <c r="CF521" s="60"/>
      <c r="CG521" s="60"/>
      <c r="CH521" s="60"/>
      <c r="CI521" s="60"/>
      <c r="CJ521" s="60"/>
      <c r="CK521" s="60"/>
      <c r="CL521" s="60"/>
      <c r="CM521" s="60"/>
      <c r="CN521" s="60"/>
      <c r="CO521" s="60"/>
      <c r="CP521" s="60"/>
      <c r="CQ521" s="60"/>
      <c r="CR521" s="60"/>
      <c r="CS521" s="60"/>
      <c r="CT521" s="60"/>
      <c r="CU521" s="60"/>
      <c r="CV521" s="60"/>
      <c r="CW521" s="60"/>
      <c r="CX521" s="60"/>
      <c r="CY521" s="60"/>
      <c r="CZ521" s="60"/>
      <c r="DA521" s="60"/>
      <c r="DB521" s="60"/>
      <c r="DC521" s="60"/>
      <c r="DD521" s="60"/>
      <c r="DE521" s="60"/>
      <c r="DF521" s="60"/>
      <c r="DG521" s="60"/>
      <c r="DH521" s="60"/>
      <c r="DI521" s="60"/>
      <c r="DJ521" s="60"/>
      <c r="DK521" s="60"/>
      <c r="DL521" s="60"/>
      <c r="DM521" s="60"/>
      <c r="DN521" s="60"/>
      <c r="DO521" s="60"/>
      <c r="DP521" s="60"/>
      <c r="DQ521" s="60"/>
      <c r="DR521" s="60"/>
      <c r="DS521" s="60"/>
      <c r="DT521" s="60"/>
      <c r="DU521" s="60"/>
      <c r="DV521" s="60"/>
      <c r="DW521" s="60"/>
      <c r="DX521" s="60"/>
      <c r="DY521" s="60"/>
      <c r="DZ521" s="60"/>
      <c r="EA521" s="60"/>
      <c r="EB521" s="60"/>
      <c r="EC521" s="60"/>
      <c r="ED521" s="60"/>
      <c r="EE521" s="60"/>
      <c r="EF521" s="60"/>
      <c r="EG521" s="60"/>
      <c r="EH521" s="60"/>
      <c r="EI521" s="60"/>
      <c r="EJ521" s="60"/>
      <c r="EK521" s="60"/>
      <c r="EL521" s="60"/>
      <c r="EM521" s="60"/>
      <c r="EN521" s="60"/>
      <c r="EO521" s="60"/>
      <c r="EP521" s="60"/>
      <c r="EQ521" s="60"/>
      <c r="ER521" s="60"/>
      <c r="ES521" s="60"/>
      <c r="ET521" s="60"/>
      <c r="EU521" s="60"/>
      <c r="EV521" s="60"/>
      <c r="EW521" s="60"/>
      <c r="EX521" s="60"/>
      <c r="EY521" s="60"/>
      <c r="EZ521" s="60"/>
      <c r="FA521" s="60"/>
      <c r="FB521" s="60"/>
      <c r="FC521" s="60"/>
      <c r="FD521" s="60"/>
      <c r="FE521" s="60"/>
      <c r="FF521" s="60"/>
      <c r="FG521" s="60"/>
      <c r="FH521" s="60"/>
      <c r="FI521" s="60"/>
      <c r="FJ521" s="60"/>
      <c r="FK521" s="60"/>
      <c r="FL521" s="60"/>
      <c r="FM521" s="60"/>
      <c r="FN521" s="60"/>
      <c r="FO521" s="60"/>
      <c r="FP521" s="60"/>
      <c r="FQ521" s="60"/>
      <c r="FR521" s="60"/>
      <c r="FS521" s="60"/>
      <c r="FT521" s="60"/>
      <c r="FU521" s="60"/>
      <c r="FV521" s="60"/>
      <c r="FW521" s="60"/>
      <c r="FX521" s="60"/>
      <c r="FY521" s="60"/>
      <c r="FZ521" s="60"/>
      <c r="GA521" s="60"/>
      <c r="GB521" s="60"/>
      <c r="GC521" s="60"/>
      <c r="GD521" s="60"/>
      <c r="GE521" s="60"/>
      <c r="GF521" s="60"/>
      <c r="GG521" s="60"/>
      <c r="GH521" s="60"/>
      <c r="GI521" s="60"/>
      <c r="GJ521" s="60"/>
      <c r="GK521" s="60"/>
      <c r="GL521" s="60"/>
      <c r="GM521" s="60"/>
      <c r="GN521" s="60"/>
      <c r="GO521" s="60"/>
      <c r="GP521" s="60"/>
      <c r="GQ521" s="60"/>
      <c r="GR521" s="60"/>
      <c r="GS521" s="60"/>
      <c r="GT521" s="60"/>
      <c r="GU521" s="60"/>
      <c r="GV521" s="60"/>
      <c r="GW521" s="60"/>
      <c r="GX521" s="60"/>
      <c r="GY521" s="60"/>
      <c r="GZ521" s="60"/>
      <c r="HA521" s="60"/>
      <c r="HB521" s="60"/>
      <c r="HC521" s="60"/>
      <c r="HD521" s="60"/>
      <c r="HE521" s="60"/>
      <c r="HF521" s="60"/>
      <c r="HG521" s="60"/>
      <c r="HH521" s="60"/>
      <c r="HI521" s="60"/>
      <c r="HJ521" s="60"/>
      <c r="HK521" s="60"/>
      <c r="HL521" s="60"/>
      <c r="HM521" s="60"/>
      <c r="HN521" s="60"/>
      <c r="HO521" s="60"/>
      <c r="HP521" s="60"/>
      <c r="HQ521" s="60"/>
      <c r="HR521" s="60"/>
      <c r="HS521" s="60"/>
      <c r="HT521" s="60"/>
      <c r="HU521" s="60"/>
      <c r="HV521" s="60"/>
      <c r="HW521" s="60"/>
      <c r="HX521" s="60"/>
      <c r="HY521" s="60"/>
      <c r="HZ521" s="60"/>
      <c r="IA521" s="60"/>
      <c r="IB521" s="60"/>
      <c r="IC521" s="60"/>
    </row>
    <row r="522" s="60" customFormat="true" ht="14.35" hidden="false" customHeight="false" outlineLevel="0" collapsed="false">
      <c r="A522" s="38" t="s">
        <v>164</v>
      </c>
      <c r="B522" s="37" t="s">
        <v>97</v>
      </c>
      <c r="C522" s="21" t="n">
        <f aca="false">SUM(C523:C529)</f>
        <v>10629774.66</v>
      </c>
      <c r="D522" s="21" t="n">
        <f aca="false">SUM(D523:D529)</f>
        <v>308306</v>
      </c>
      <c r="E522" s="21" t="n">
        <f aca="false">SUM(E523:E529)</f>
        <v>0</v>
      </c>
      <c r="F522" s="21" t="n">
        <f aca="false">SUM(F523:F529)</f>
        <v>0</v>
      </c>
      <c r="G522" s="21" t="n">
        <f aca="false">SUM(G523:G529)</f>
        <v>0</v>
      </c>
      <c r="H522" s="21" t="n">
        <f aca="false">SUM(H523:H529)</f>
        <v>308306</v>
      </c>
      <c r="I522" s="21" t="n">
        <f aca="false">SUM(I523:I529)</f>
        <v>0</v>
      </c>
      <c r="J522" s="21" t="n">
        <f aca="false">SUM(J523:J529)</f>
        <v>0</v>
      </c>
      <c r="K522" s="21" t="n">
        <f aca="false">SUM(K523:K529)</f>
        <v>0</v>
      </c>
      <c r="L522" s="21" t="n">
        <f aca="false">SUM(L523:L529)</f>
        <v>4442.45</v>
      </c>
      <c r="M522" s="21" t="n">
        <f aca="false">SUM(M523:M529)</f>
        <v>10262903.91</v>
      </c>
      <c r="N522" s="21" t="n">
        <f aca="false">SUM(N523:N529)</f>
        <v>0</v>
      </c>
      <c r="O522" s="21" t="n">
        <f aca="false">SUM(O523:O529)</f>
        <v>0</v>
      </c>
      <c r="P522" s="21" t="n">
        <f aca="false">SUM(P523:P529)</f>
        <v>0</v>
      </c>
      <c r="Q522" s="21" t="n">
        <f aca="false">SUM(Q523:Q529)</f>
        <v>0</v>
      </c>
      <c r="R522" s="21" t="n">
        <f aca="false">SUM(R523:R529)</f>
        <v>0</v>
      </c>
      <c r="S522" s="21" t="n">
        <f aca="false">SUM(S523:S529)</f>
        <v>0</v>
      </c>
      <c r="T522" s="21" t="n">
        <f aca="false">SUM(T523:T529)</f>
        <v>0</v>
      </c>
      <c r="U522" s="21" t="n">
        <f aca="false">SUM(U523:U529)</f>
        <v>0</v>
      </c>
      <c r="V522" s="21" t="n">
        <f aca="false">SUM(V523:V529)</f>
        <v>58564.75</v>
      </c>
      <c r="W522" s="116"/>
      <c r="X522" s="116"/>
    </row>
    <row r="523" s="60" customFormat="true" ht="15.75" hidden="false" customHeight="false" outlineLevel="0" collapsed="false">
      <c r="A523" s="36" t="s">
        <v>863</v>
      </c>
      <c r="B523" s="46" t="s">
        <v>864</v>
      </c>
      <c r="C523" s="49" t="n">
        <f aca="false">D523+M523+Q523+V523</f>
        <v>1964486</v>
      </c>
      <c r="D523" s="49" t="n">
        <f aca="false">SUM(E523:I523)</f>
        <v>0</v>
      </c>
      <c r="E523" s="49" t="n">
        <v>0</v>
      </c>
      <c r="F523" s="49" t="n">
        <v>0</v>
      </c>
      <c r="G523" s="49" t="n">
        <v>0</v>
      </c>
      <c r="H523" s="49" t="n">
        <v>0</v>
      </c>
      <c r="I523" s="49" t="n">
        <v>0</v>
      </c>
      <c r="J523" s="49" t="n">
        <v>0</v>
      </c>
      <c r="K523" s="49" t="n">
        <v>0</v>
      </c>
      <c r="L523" s="21" t="n">
        <v>1042</v>
      </c>
      <c r="M523" s="131" t="n">
        <v>1964486</v>
      </c>
      <c r="N523" s="49" t="n">
        <v>0</v>
      </c>
      <c r="O523" s="49" t="n">
        <v>0</v>
      </c>
      <c r="P523" s="49" t="n">
        <v>0</v>
      </c>
      <c r="Q523" s="49" t="n">
        <v>0</v>
      </c>
      <c r="R523" s="49" t="n">
        <v>0</v>
      </c>
      <c r="S523" s="49" t="n">
        <v>0</v>
      </c>
      <c r="T523" s="49" t="n">
        <v>0</v>
      </c>
      <c r="U523" s="49" t="n">
        <v>0</v>
      </c>
      <c r="V523" s="49" t="n">
        <v>0</v>
      </c>
      <c r="W523" s="116"/>
      <c r="X523" s="116"/>
    </row>
    <row r="524" s="60" customFormat="true" ht="15.75" hidden="false" customHeight="false" outlineLevel="0" collapsed="false">
      <c r="A524" s="36" t="s">
        <v>865</v>
      </c>
      <c r="B524" s="46" t="s">
        <v>866</v>
      </c>
      <c r="C524" s="49" t="n">
        <f aca="false">D524+M524+Q524+V524</f>
        <v>1864536.51</v>
      </c>
      <c r="D524" s="49" t="n">
        <f aca="false">SUM(E524:I524)</f>
        <v>0</v>
      </c>
      <c r="E524" s="49" t="n">
        <v>0</v>
      </c>
      <c r="F524" s="49" t="n">
        <v>0</v>
      </c>
      <c r="G524" s="49" t="n">
        <v>0</v>
      </c>
      <c r="H524" s="49" t="n">
        <v>0</v>
      </c>
      <c r="I524" s="49" t="n">
        <v>0</v>
      </c>
      <c r="J524" s="49" t="n">
        <v>0</v>
      </c>
      <c r="K524" s="49" t="n">
        <v>0</v>
      </c>
      <c r="L524" s="21" t="n">
        <v>1044</v>
      </c>
      <c r="M524" s="131" t="n">
        <v>1864536.51</v>
      </c>
      <c r="N524" s="49" t="n">
        <v>0</v>
      </c>
      <c r="O524" s="49" t="n">
        <v>0</v>
      </c>
      <c r="P524" s="49" t="n">
        <v>0</v>
      </c>
      <c r="Q524" s="49" t="n">
        <v>0</v>
      </c>
      <c r="R524" s="49" t="n">
        <v>0</v>
      </c>
      <c r="S524" s="49" t="n">
        <v>0</v>
      </c>
      <c r="T524" s="49" t="n">
        <v>0</v>
      </c>
      <c r="U524" s="49" t="n">
        <v>0</v>
      </c>
      <c r="V524" s="49" t="n">
        <v>0</v>
      </c>
      <c r="W524" s="116"/>
      <c r="X524" s="116"/>
    </row>
    <row r="525" s="60" customFormat="true" ht="15.75" hidden="false" customHeight="false" outlineLevel="0" collapsed="false">
      <c r="A525" s="36" t="s">
        <v>867</v>
      </c>
      <c r="B525" s="46" t="s">
        <v>868</v>
      </c>
      <c r="C525" s="49" t="n">
        <f aca="false">D525+M525+Q525+V525</f>
        <v>2122054</v>
      </c>
      <c r="D525" s="49" t="n">
        <f aca="false">SUM(E525:I525)</f>
        <v>0</v>
      </c>
      <c r="E525" s="49" t="n">
        <v>0</v>
      </c>
      <c r="F525" s="49" t="n">
        <v>0</v>
      </c>
      <c r="G525" s="49" t="n">
        <v>0</v>
      </c>
      <c r="H525" s="49" t="n">
        <v>0</v>
      </c>
      <c r="I525" s="49" t="n">
        <v>0</v>
      </c>
      <c r="J525" s="49" t="n">
        <v>0</v>
      </c>
      <c r="K525" s="49" t="n">
        <v>0</v>
      </c>
      <c r="L525" s="21" t="n">
        <v>549.45</v>
      </c>
      <c r="M525" s="131" t="n">
        <v>2122054</v>
      </c>
      <c r="N525" s="49" t="n">
        <v>0</v>
      </c>
      <c r="O525" s="49" t="n">
        <v>0</v>
      </c>
      <c r="P525" s="49" t="n">
        <v>0</v>
      </c>
      <c r="Q525" s="49" t="n">
        <v>0</v>
      </c>
      <c r="R525" s="49" t="n">
        <v>0</v>
      </c>
      <c r="S525" s="49" t="n">
        <v>0</v>
      </c>
      <c r="T525" s="49" t="n">
        <v>0</v>
      </c>
      <c r="U525" s="49" t="n">
        <v>0</v>
      </c>
      <c r="V525" s="49" t="n">
        <v>0</v>
      </c>
      <c r="W525" s="116"/>
      <c r="X525" s="116"/>
    </row>
    <row r="526" s="60" customFormat="true" ht="15.75" hidden="false" customHeight="false" outlineLevel="0" collapsed="false">
      <c r="A526" s="36" t="s">
        <v>869</v>
      </c>
      <c r="B526" s="46" t="s">
        <v>870</v>
      </c>
      <c r="C526" s="49" t="n">
        <f aca="false">D526+M526+Q526+V526</f>
        <v>1447200.51</v>
      </c>
      <c r="D526" s="49" t="n">
        <f aca="false">SUM(E526:I526)</f>
        <v>0</v>
      </c>
      <c r="E526" s="49" t="n">
        <v>0</v>
      </c>
      <c r="F526" s="49" t="n">
        <v>0</v>
      </c>
      <c r="G526" s="49" t="n">
        <v>0</v>
      </c>
      <c r="H526" s="49" t="n">
        <v>0</v>
      </c>
      <c r="I526" s="49" t="n">
        <v>0</v>
      </c>
      <c r="J526" s="49" t="n">
        <v>0</v>
      </c>
      <c r="K526" s="49" t="n">
        <v>0</v>
      </c>
      <c r="L526" s="21" t="n">
        <v>601</v>
      </c>
      <c r="M526" s="131" t="n">
        <v>1447200.51</v>
      </c>
      <c r="N526" s="49" t="n">
        <v>0</v>
      </c>
      <c r="O526" s="49" t="n">
        <v>0</v>
      </c>
      <c r="P526" s="49" t="n">
        <v>0</v>
      </c>
      <c r="Q526" s="49" t="n">
        <v>0</v>
      </c>
      <c r="R526" s="49" t="n">
        <v>0</v>
      </c>
      <c r="S526" s="49" t="n">
        <v>0</v>
      </c>
      <c r="T526" s="49" t="n">
        <v>0</v>
      </c>
      <c r="U526" s="49" t="n">
        <v>0</v>
      </c>
      <c r="V526" s="49" t="n">
        <v>0</v>
      </c>
      <c r="W526" s="116"/>
      <c r="X526" s="116"/>
    </row>
    <row r="527" s="60" customFormat="true" ht="15.75" hidden="false" customHeight="false" outlineLevel="0" collapsed="false">
      <c r="A527" s="36" t="s">
        <v>871</v>
      </c>
      <c r="B527" s="46" t="s">
        <v>872</v>
      </c>
      <c r="C527" s="49" t="n">
        <f aca="false">D527+M527+Q527+V527</f>
        <v>1447200.51</v>
      </c>
      <c r="D527" s="49" t="n">
        <f aca="false">SUM(E527:I527)</f>
        <v>0</v>
      </c>
      <c r="E527" s="49" t="n">
        <v>0</v>
      </c>
      <c r="F527" s="49" t="n">
        <v>0</v>
      </c>
      <c r="G527" s="49" t="n">
        <v>0</v>
      </c>
      <c r="H527" s="49" t="n">
        <v>0</v>
      </c>
      <c r="I527" s="49" t="n">
        <v>0</v>
      </c>
      <c r="J527" s="49" t="n">
        <v>0</v>
      </c>
      <c r="K527" s="49" t="n">
        <v>0</v>
      </c>
      <c r="L527" s="21" t="n">
        <v>601</v>
      </c>
      <c r="M527" s="131" t="n">
        <v>1447200.51</v>
      </c>
      <c r="N527" s="49" t="n">
        <v>0</v>
      </c>
      <c r="O527" s="49" t="n">
        <v>0</v>
      </c>
      <c r="P527" s="49" t="n">
        <v>0</v>
      </c>
      <c r="Q527" s="49" t="n">
        <v>0</v>
      </c>
      <c r="R527" s="49" t="n">
        <v>0</v>
      </c>
      <c r="S527" s="49" t="n">
        <v>0</v>
      </c>
      <c r="T527" s="49" t="n">
        <v>0</v>
      </c>
      <c r="U527" s="49" t="n">
        <v>0</v>
      </c>
      <c r="V527" s="49" t="n">
        <v>0</v>
      </c>
      <c r="W527" s="116"/>
      <c r="X527" s="116"/>
      <c r="Y527" s="80"/>
      <c r="Z527" s="80"/>
      <c r="AA527" s="80"/>
      <c r="AB527" s="80"/>
      <c r="AC527" s="80"/>
      <c r="AD527" s="80"/>
      <c r="AE527" s="80"/>
      <c r="AF527" s="80"/>
      <c r="AG527" s="80"/>
      <c r="AH527" s="80"/>
      <c r="AI527" s="80"/>
      <c r="AJ527" s="80"/>
      <c r="AK527" s="80"/>
      <c r="AL527" s="80"/>
      <c r="AM527" s="80"/>
      <c r="AN527" s="80"/>
      <c r="AO527" s="80"/>
      <c r="AP527" s="80"/>
      <c r="AQ527" s="80"/>
      <c r="AR527" s="80"/>
      <c r="AS527" s="80"/>
      <c r="AT527" s="80"/>
      <c r="AU527" s="80"/>
      <c r="AV527" s="80"/>
      <c r="AW527" s="80"/>
      <c r="AX527" s="80"/>
      <c r="AY527" s="80"/>
      <c r="AZ527" s="80"/>
      <c r="BA527" s="80"/>
      <c r="BB527" s="80"/>
      <c r="BC527" s="80"/>
      <c r="BD527" s="80"/>
      <c r="BE527" s="80"/>
      <c r="BF527" s="80"/>
      <c r="BG527" s="80"/>
      <c r="BH527" s="80"/>
      <c r="BI527" s="80"/>
      <c r="BJ527" s="80"/>
      <c r="BK527" s="80"/>
      <c r="BL527" s="80"/>
      <c r="BM527" s="80"/>
      <c r="BN527" s="80"/>
      <c r="BO527" s="80"/>
      <c r="BP527" s="80"/>
      <c r="BQ527" s="80"/>
      <c r="BR527" s="80"/>
      <c r="BS527" s="80"/>
      <c r="BT527" s="80"/>
      <c r="BU527" s="80"/>
      <c r="BV527" s="80"/>
      <c r="BW527" s="80"/>
      <c r="BX527" s="80"/>
      <c r="BY527" s="80"/>
      <c r="BZ527" s="80"/>
      <c r="CA527" s="80"/>
      <c r="CB527" s="80"/>
      <c r="CC527" s="80"/>
      <c r="CD527" s="80"/>
      <c r="CE527" s="80"/>
      <c r="CF527" s="80"/>
      <c r="CG527" s="80"/>
      <c r="CH527" s="80"/>
      <c r="CI527" s="80"/>
      <c r="CJ527" s="80"/>
      <c r="CK527" s="80"/>
      <c r="CL527" s="80"/>
      <c r="CM527" s="80"/>
      <c r="CN527" s="80"/>
      <c r="CO527" s="80"/>
      <c r="CP527" s="80"/>
      <c r="CQ527" s="80"/>
      <c r="CR527" s="80"/>
      <c r="CS527" s="80"/>
      <c r="CT527" s="80"/>
      <c r="CU527" s="80"/>
      <c r="CV527" s="80"/>
      <c r="CW527" s="80"/>
      <c r="CX527" s="80"/>
      <c r="CY527" s="80"/>
      <c r="CZ527" s="80"/>
      <c r="DA527" s="80"/>
      <c r="DB527" s="80"/>
      <c r="DC527" s="80"/>
      <c r="DD527" s="80"/>
      <c r="DE527" s="80"/>
      <c r="DF527" s="80"/>
      <c r="DG527" s="80"/>
      <c r="DH527" s="80"/>
      <c r="DI527" s="80"/>
      <c r="DJ527" s="80"/>
      <c r="DK527" s="80"/>
      <c r="DL527" s="80"/>
      <c r="DM527" s="80"/>
      <c r="DN527" s="80"/>
      <c r="DO527" s="80"/>
      <c r="DP527" s="80"/>
      <c r="DQ527" s="80"/>
      <c r="DR527" s="80"/>
      <c r="DS527" s="80"/>
      <c r="DT527" s="80"/>
      <c r="DU527" s="80"/>
      <c r="DV527" s="80"/>
      <c r="DW527" s="80"/>
      <c r="DX527" s="80"/>
      <c r="DY527" s="80"/>
      <c r="DZ527" s="80"/>
      <c r="EA527" s="80"/>
      <c r="EB527" s="80"/>
      <c r="EC527" s="80"/>
      <c r="ED527" s="80"/>
      <c r="EE527" s="80"/>
      <c r="EF527" s="80"/>
      <c r="EG527" s="80"/>
      <c r="EH527" s="80"/>
      <c r="EI527" s="80"/>
      <c r="EJ527" s="80"/>
      <c r="EK527" s="80"/>
      <c r="EL527" s="80"/>
      <c r="EM527" s="80"/>
      <c r="EN527" s="80"/>
      <c r="EO527" s="80"/>
      <c r="EP527" s="80"/>
      <c r="EQ527" s="80"/>
      <c r="ER527" s="80"/>
      <c r="ES527" s="80"/>
      <c r="ET527" s="80"/>
      <c r="EU527" s="80"/>
      <c r="EV527" s="80"/>
      <c r="EW527" s="80"/>
      <c r="EX527" s="80"/>
      <c r="EY527" s="80"/>
      <c r="EZ527" s="80"/>
      <c r="FA527" s="80"/>
      <c r="FB527" s="80"/>
      <c r="FC527" s="80"/>
      <c r="FD527" s="80"/>
      <c r="FE527" s="80"/>
      <c r="FF527" s="80"/>
      <c r="FG527" s="80"/>
      <c r="FH527" s="80"/>
      <c r="FI527" s="80"/>
      <c r="FJ527" s="80"/>
      <c r="FK527" s="80"/>
      <c r="FL527" s="80"/>
      <c r="FM527" s="80"/>
      <c r="FN527" s="80"/>
      <c r="FO527" s="80"/>
      <c r="FP527" s="80"/>
      <c r="FQ527" s="80"/>
      <c r="FR527" s="80"/>
      <c r="FS527" s="80"/>
      <c r="FT527" s="80"/>
      <c r="FU527" s="80"/>
      <c r="FV527" s="80"/>
      <c r="FW527" s="80"/>
      <c r="FX527" s="80"/>
      <c r="FY527" s="80"/>
      <c r="FZ527" s="80"/>
      <c r="GA527" s="80"/>
      <c r="GB527" s="80"/>
      <c r="GC527" s="80"/>
      <c r="GD527" s="80"/>
      <c r="GE527" s="80"/>
      <c r="GF527" s="80"/>
      <c r="GG527" s="80"/>
      <c r="GH527" s="80"/>
      <c r="GI527" s="80"/>
      <c r="GJ527" s="80"/>
      <c r="GK527" s="80"/>
      <c r="GL527" s="80"/>
      <c r="GM527" s="80"/>
      <c r="GN527" s="80"/>
      <c r="GO527" s="80"/>
      <c r="GP527" s="80"/>
      <c r="GQ527" s="80"/>
      <c r="GR527" s="80"/>
      <c r="GS527" s="80"/>
      <c r="GT527" s="80"/>
      <c r="GU527" s="80"/>
      <c r="GV527" s="80"/>
      <c r="GW527" s="80"/>
      <c r="GX527" s="80"/>
      <c r="GY527" s="80"/>
      <c r="GZ527" s="80"/>
      <c r="HA527" s="80"/>
      <c r="HB527" s="80"/>
      <c r="HC527" s="80"/>
      <c r="HD527" s="80"/>
      <c r="HE527" s="80"/>
      <c r="HF527" s="80"/>
      <c r="HG527" s="80"/>
      <c r="HH527" s="80"/>
      <c r="HI527" s="80"/>
      <c r="HJ527" s="80"/>
      <c r="HK527" s="80"/>
      <c r="HL527" s="80"/>
      <c r="HM527" s="80"/>
      <c r="HN527" s="80"/>
      <c r="HO527" s="80"/>
      <c r="HP527" s="80"/>
      <c r="HQ527" s="80"/>
      <c r="HR527" s="80"/>
      <c r="HS527" s="80"/>
      <c r="HT527" s="80"/>
      <c r="HU527" s="80"/>
      <c r="HV527" s="80"/>
      <c r="HW527" s="80"/>
      <c r="HX527" s="80"/>
      <c r="HY527" s="80"/>
      <c r="HZ527" s="80"/>
      <c r="IA527" s="80"/>
      <c r="IB527" s="80"/>
      <c r="IC527" s="80"/>
    </row>
    <row r="528" s="60" customFormat="true" ht="15.75" hidden="false" customHeight="false" outlineLevel="0" collapsed="false">
      <c r="A528" s="36" t="s">
        <v>873</v>
      </c>
      <c r="B528" s="46" t="s">
        <v>874</v>
      </c>
      <c r="C528" s="49" t="n">
        <f aca="false">D528+M528+Q528+V528</f>
        <v>366870.75</v>
      </c>
      <c r="D528" s="49" t="n">
        <f aca="false">SUM(E528:I528)</f>
        <v>308306</v>
      </c>
      <c r="E528" s="49" t="n">
        <v>0</v>
      </c>
      <c r="F528" s="49" t="n">
        <v>0</v>
      </c>
      <c r="G528" s="49" t="n">
        <v>0</v>
      </c>
      <c r="H528" s="67" t="n">
        <v>308306</v>
      </c>
      <c r="I528" s="49" t="n">
        <v>0</v>
      </c>
      <c r="J528" s="49" t="n">
        <v>0</v>
      </c>
      <c r="K528" s="49" t="n">
        <v>0</v>
      </c>
      <c r="L528" s="49" t="n">
        <v>0</v>
      </c>
      <c r="M528" s="49" t="n">
        <v>0</v>
      </c>
      <c r="N528" s="49" t="n">
        <v>0</v>
      </c>
      <c r="O528" s="49" t="n">
        <v>0</v>
      </c>
      <c r="P528" s="49" t="n">
        <v>0</v>
      </c>
      <c r="Q528" s="49" t="n">
        <v>0</v>
      </c>
      <c r="R528" s="49" t="n">
        <v>0</v>
      </c>
      <c r="S528" s="49" t="n">
        <v>0</v>
      </c>
      <c r="T528" s="49" t="n">
        <v>0</v>
      </c>
      <c r="U528" s="49" t="n">
        <v>0</v>
      </c>
      <c r="V528" s="67" t="n">
        <v>58564.75</v>
      </c>
      <c r="W528" s="116"/>
      <c r="X528" s="116"/>
      <c r="Y528" s="80"/>
      <c r="Z528" s="80"/>
      <c r="AA528" s="80"/>
      <c r="AB528" s="80"/>
      <c r="AC528" s="80"/>
      <c r="AD528" s="80"/>
      <c r="AE528" s="80"/>
      <c r="AF528" s="80"/>
      <c r="AG528" s="80"/>
      <c r="AH528" s="80"/>
      <c r="AI528" s="80"/>
      <c r="AJ528" s="80"/>
      <c r="AK528" s="80"/>
      <c r="AL528" s="80"/>
      <c r="AM528" s="80"/>
      <c r="AN528" s="80"/>
      <c r="AO528" s="80"/>
      <c r="AP528" s="80"/>
      <c r="AQ528" s="80"/>
      <c r="AR528" s="80"/>
      <c r="AS528" s="80"/>
      <c r="AT528" s="80"/>
      <c r="AU528" s="80"/>
      <c r="AV528" s="80"/>
      <c r="AW528" s="80"/>
      <c r="AX528" s="80"/>
      <c r="AY528" s="80"/>
      <c r="AZ528" s="80"/>
      <c r="BA528" s="80"/>
      <c r="BB528" s="80"/>
      <c r="BC528" s="80"/>
      <c r="BD528" s="80"/>
      <c r="BE528" s="80"/>
      <c r="BF528" s="80"/>
      <c r="BG528" s="80"/>
      <c r="BH528" s="80"/>
      <c r="BI528" s="80"/>
      <c r="BJ528" s="80"/>
      <c r="BK528" s="80"/>
      <c r="BL528" s="80"/>
      <c r="BM528" s="80"/>
      <c r="BN528" s="80"/>
      <c r="BO528" s="80"/>
      <c r="BP528" s="80"/>
      <c r="BQ528" s="80"/>
      <c r="BR528" s="80"/>
      <c r="BS528" s="80"/>
      <c r="BT528" s="80"/>
      <c r="BU528" s="80"/>
      <c r="BV528" s="80"/>
      <c r="BW528" s="80"/>
      <c r="BX528" s="80"/>
      <c r="BY528" s="80"/>
      <c r="BZ528" s="80"/>
      <c r="CA528" s="80"/>
      <c r="CB528" s="80"/>
      <c r="CC528" s="80"/>
      <c r="CD528" s="80"/>
      <c r="CE528" s="80"/>
      <c r="CF528" s="80"/>
      <c r="CG528" s="80"/>
      <c r="CH528" s="80"/>
      <c r="CI528" s="80"/>
      <c r="CJ528" s="80"/>
      <c r="CK528" s="80"/>
      <c r="CL528" s="80"/>
      <c r="CM528" s="80"/>
      <c r="CN528" s="80"/>
      <c r="CO528" s="80"/>
      <c r="CP528" s="80"/>
      <c r="CQ528" s="80"/>
      <c r="CR528" s="80"/>
      <c r="CS528" s="80"/>
      <c r="CT528" s="80"/>
      <c r="CU528" s="80"/>
      <c r="CV528" s="80"/>
      <c r="CW528" s="80"/>
      <c r="CX528" s="80"/>
      <c r="CY528" s="80"/>
      <c r="CZ528" s="80"/>
      <c r="DA528" s="80"/>
      <c r="DB528" s="80"/>
      <c r="DC528" s="80"/>
      <c r="DD528" s="80"/>
      <c r="DE528" s="80"/>
      <c r="DF528" s="80"/>
      <c r="DG528" s="80"/>
      <c r="DH528" s="80"/>
      <c r="DI528" s="80"/>
      <c r="DJ528" s="80"/>
      <c r="DK528" s="80"/>
      <c r="DL528" s="80"/>
      <c r="DM528" s="80"/>
      <c r="DN528" s="80"/>
      <c r="DO528" s="80"/>
      <c r="DP528" s="80"/>
      <c r="DQ528" s="80"/>
      <c r="DR528" s="80"/>
      <c r="DS528" s="80"/>
      <c r="DT528" s="80"/>
      <c r="DU528" s="80"/>
      <c r="DV528" s="80"/>
      <c r="DW528" s="80"/>
      <c r="DX528" s="80"/>
      <c r="DY528" s="80"/>
      <c r="DZ528" s="80"/>
      <c r="EA528" s="80"/>
      <c r="EB528" s="80"/>
      <c r="EC528" s="80"/>
      <c r="ED528" s="80"/>
      <c r="EE528" s="80"/>
      <c r="EF528" s="80"/>
      <c r="EG528" s="80"/>
      <c r="EH528" s="80"/>
      <c r="EI528" s="80"/>
      <c r="EJ528" s="80"/>
      <c r="EK528" s="80"/>
      <c r="EL528" s="80"/>
      <c r="EM528" s="80"/>
      <c r="EN528" s="80"/>
      <c r="EO528" s="80"/>
      <c r="EP528" s="80"/>
      <c r="EQ528" s="80"/>
      <c r="ER528" s="80"/>
      <c r="ES528" s="80"/>
      <c r="ET528" s="80"/>
      <c r="EU528" s="80"/>
      <c r="EV528" s="80"/>
      <c r="EW528" s="80"/>
      <c r="EX528" s="80"/>
      <c r="EY528" s="80"/>
      <c r="EZ528" s="80"/>
      <c r="FA528" s="80"/>
      <c r="FB528" s="80"/>
      <c r="FC528" s="80"/>
      <c r="FD528" s="80"/>
      <c r="FE528" s="80"/>
      <c r="FF528" s="80"/>
      <c r="FG528" s="80"/>
      <c r="FH528" s="80"/>
      <c r="FI528" s="80"/>
      <c r="FJ528" s="80"/>
      <c r="FK528" s="80"/>
      <c r="FL528" s="80"/>
      <c r="FM528" s="80"/>
      <c r="FN528" s="80"/>
      <c r="FO528" s="80"/>
      <c r="FP528" s="80"/>
      <c r="FQ528" s="80"/>
      <c r="FR528" s="80"/>
      <c r="FS528" s="80"/>
      <c r="FT528" s="80"/>
      <c r="FU528" s="80"/>
      <c r="FV528" s="80"/>
      <c r="FW528" s="80"/>
      <c r="FX528" s="80"/>
      <c r="FY528" s="80"/>
      <c r="FZ528" s="80"/>
      <c r="GA528" s="80"/>
      <c r="GB528" s="80"/>
      <c r="GC528" s="80"/>
      <c r="GD528" s="80"/>
      <c r="GE528" s="80"/>
      <c r="GF528" s="80"/>
      <c r="GG528" s="80"/>
      <c r="GH528" s="80"/>
      <c r="GI528" s="80"/>
      <c r="GJ528" s="80"/>
      <c r="GK528" s="80"/>
      <c r="GL528" s="80"/>
      <c r="GM528" s="80"/>
      <c r="GN528" s="80"/>
      <c r="GO528" s="80"/>
      <c r="GP528" s="80"/>
      <c r="GQ528" s="80"/>
      <c r="GR528" s="80"/>
      <c r="GS528" s="80"/>
      <c r="GT528" s="80"/>
      <c r="GU528" s="80"/>
      <c r="GV528" s="80"/>
      <c r="GW528" s="80"/>
      <c r="GX528" s="80"/>
      <c r="GY528" s="80"/>
      <c r="GZ528" s="80"/>
      <c r="HA528" s="80"/>
      <c r="HB528" s="80"/>
      <c r="HC528" s="80"/>
      <c r="HD528" s="80"/>
      <c r="HE528" s="80"/>
      <c r="HF528" s="80"/>
      <c r="HG528" s="80"/>
      <c r="HH528" s="80"/>
      <c r="HI528" s="80"/>
      <c r="HJ528" s="80"/>
      <c r="HK528" s="80"/>
      <c r="HL528" s="80"/>
      <c r="HM528" s="80"/>
      <c r="HN528" s="80"/>
      <c r="HO528" s="80"/>
      <c r="HP528" s="80"/>
      <c r="HQ528" s="80"/>
      <c r="HR528" s="80"/>
      <c r="HS528" s="80"/>
      <c r="HT528" s="80"/>
      <c r="HU528" s="80"/>
      <c r="HV528" s="80"/>
      <c r="HW528" s="80"/>
      <c r="HX528" s="80"/>
      <c r="HY528" s="80"/>
      <c r="HZ528" s="80"/>
      <c r="IA528" s="80"/>
      <c r="IB528" s="80"/>
      <c r="IC528" s="80"/>
    </row>
    <row r="529" s="60" customFormat="true" ht="15.75" hidden="false" customHeight="false" outlineLevel="0" collapsed="false">
      <c r="A529" s="36" t="s">
        <v>875</v>
      </c>
      <c r="B529" s="46" t="s">
        <v>876</v>
      </c>
      <c r="C529" s="49" t="n">
        <f aca="false">D529+M529+Q529+V529</f>
        <v>1417426.38</v>
      </c>
      <c r="D529" s="49" t="n">
        <f aca="false">SUM(E529:I529)</f>
        <v>0</v>
      </c>
      <c r="E529" s="49" t="n">
        <v>0</v>
      </c>
      <c r="F529" s="49" t="n">
        <v>0</v>
      </c>
      <c r="G529" s="49" t="n">
        <v>0</v>
      </c>
      <c r="H529" s="49" t="n">
        <v>0</v>
      </c>
      <c r="I529" s="49" t="n">
        <v>0</v>
      </c>
      <c r="J529" s="49" t="n">
        <v>0</v>
      </c>
      <c r="K529" s="49" t="n">
        <v>0</v>
      </c>
      <c r="L529" s="49" t="n">
        <v>605</v>
      </c>
      <c r="M529" s="131" t="n">
        <v>1417426.38</v>
      </c>
      <c r="N529" s="49" t="n">
        <v>0</v>
      </c>
      <c r="O529" s="49" t="n">
        <v>0</v>
      </c>
      <c r="P529" s="49" t="n">
        <v>0</v>
      </c>
      <c r="Q529" s="49" t="n">
        <v>0</v>
      </c>
      <c r="R529" s="49" t="n">
        <v>0</v>
      </c>
      <c r="S529" s="49" t="n">
        <v>0</v>
      </c>
      <c r="T529" s="49" t="n">
        <v>0</v>
      </c>
      <c r="U529" s="49" t="n">
        <v>0</v>
      </c>
      <c r="V529" s="49" t="n">
        <v>0</v>
      </c>
      <c r="W529" s="116"/>
      <c r="X529" s="116"/>
      <c r="Y529" s="80"/>
      <c r="Z529" s="80"/>
      <c r="AA529" s="80"/>
      <c r="AB529" s="80"/>
      <c r="AC529" s="80"/>
      <c r="AD529" s="80"/>
      <c r="AE529" s="80"/>
      <c r="AF529" s="80"/>
      <c r="AG529" s="80"/>
      <c r="AH529" s="80"/>
      <c r="AI529" s="80"/>
      <c r="AJ529" s="80"/>
      <c r="AK529" s="80"/>
      <c r="AL529" s="80"/>
      <c r="AM529" s="80"/>
      <c r="AN529" s="80"/>
      <c r="AO529" s="80"/>
      <c r="AP529" s="80"/>
      <c r="AQ529" s="80"/>
      <c r="AR529" s="80"/>
      <c r="AS529" s="80"/>
      <c r="AT529" s="80"/>
      <c r="AU529" s="80"/>
      <c r="AV529" s="80"/>
      <c r="AW529" s="80"/>
      <c r="AX529" s="80"/>
      <c r="AY529" s="80"/>
      <c r="AZ529" s="80"/>
      <c r="BA529" s="80"/>
      <c r="BB529" s="80"/>
      <c r="BC529" s="80"/>
      <c r="BD529" s="80"/>
      <c r="BE529" s="80"/>
      <c r="BF529" s="80"/>
      <c r="BG529" s="80"/>
      <c r="BH529" s="80"/>
      <c r="BI529" s="80"/>
      <c r="BJ529" s="80"/>
      <c r="BK529" s="80"/>
      <c r="BL529" s="80"/>
      <c r="BM529" s="80"/>
      <c r="BN529" s="80"/>
      <c r="BO529" s="80"/>
      <c r="BP529" s="80"/>
      <c r="BQ529" s="80"/>
      <c r="BR529" s="80"/>
      <c r="BS529" s="80"/>
      <c r="BT529" s="80"/>
      <c r="BU529" s="80"/>
      <c r="BV529" s="80"/>
      <c r="BW529" s="80"/>
      <c r="BX529" s="80"/>
      <c r="BY529" s="80"/>
      <c r="BZ529" s="80"/>
      <c r="CA529" s="80"/>
      <c r="CB529" s="80"/>
      <c r="CC529" s="80"/>
      <c r="CD529" s="80"/>
      <c r="CE529" s="80"/>
      <c r="CF529" s="80"/>
      <c r="CG529" s="80"/>
      <c r="CH529" s="80"/>
      <c r="CI529" s="80"/>
      <c r="CJ529" s="80"/>
      <c r="CK529" s="80"/>
      <c r="CL529" s="80"/>
      <c r="CM529" s="80"/>
      <c r="CN529" s="80"/>
      <c r="CO529" s="80"/>
      <c r="CP529" s="80"/>
      <c r="CQ529" s="80"/>
      <c r="CR529" s="80"/>
      <c r="CS529" s="80"/>
      <c r="CT529" s="80"/>
      <c r="CU529" s="80"/>
      <c r="CV529" s="80"/>
      <c r="CW529" s="80"/>
      <c r="CX529" s="80"/>
      <c r="CY529" s="80"/>
      <c r="CZ529" s="80"/>
      <c r="DA529" s="80"/>
      <c r="DB529" s="80"/>
      <c r="DC529" s="80"/>
      <c r="DD529" s="80"/>
      <c r="DE529" s="80"/>
      <c r="DF529" s="80"/>
      <c r="DG529" s="80"/>
      <c r="DH529" s="80"/>
      <c r="DI529" s="80"/>
      <c r="DJ529" s="80"/>
      <c r="DK529" s="80"/>
      <c r="DL529" s="80"/>
      <c r="DM529" s="80"/>
      <c r="DN529" s="80"/>
      <c r="DO529" s="80"/>
      <c r="DP529" s="80"/>
      <c r="DQ529" s="80"/>
      <c r="DR529" s="80"/>
      <c r="DS529" s="80"/>
      <c r="DT529" s="80"/>
      <c r="DU529" s="80"/>
      <c r="DV529" s="80"/>
      <c r="DW529" s="80"/>
      <c r="DX529" s="80"/>
      <c r="DY529" s="80"/>
      <c r="DZ529" s="80"/>
      <c r="EA529" s="80"/>
      <c r="EB529" s="80"/>
      <c r="EC529" s="80"/>
      <c r="ED529" s="80"/>
      <c r="EE529" s="80"/>
      <c r="EF529" s="80"/>
      <c r="EG529" s="80"/>
      <c r="EH529" s="80"/>
      <c r="EI529" s="80"/>
      <c r="EJ529" s="80"/>
      <c r="EK529" s="80"/>
      <c r="EL529" s="80"/>
      <c r="EM529" s="80"/>
      <c r="EN529" s="80"/>
      <c r="EO529" s="80"/>
      <c r="EP529" s="80"/>
      <c r="EQ529" s="80"/>
      <c r="ER529" s="80"/>
      <c r="ES529" s="80"/>
      <c r="ET529" s="80"/>
      <c r="EU529" s="80"/>
      <c r="EV529" s="80"/>
      <c r="EW529" s="80"/>
      <c r="EX529" s="80"/>
      <c r="EY529" s="80"/>
      <c r="EZ529" s="80"/>
      <c r="FA529" s="80"/>
      <c r="FB529" s="80"/>
      <c r="FC529" s="80"/>
      <c r="FD529" s="80"/>
      <c r="FE529" s="80"/>
      <c r="FF529" s="80"/>
      <c r="FG529" s="80"/>
      <c r="FH529" s="80"/>
      <c r="FI529" s="80"/>
      <c r="FJ529" s="80"/>
      <c r="FK529" s="80"/>
      <c r="FL529" s="80"/>
      <c r="FM529" s="80"/>
      <c r="FN529" s="80"/>
      <c r="FO529" s="80"/>
      <c r="FP529" s="80"/>
      <c r="FQ529" s="80"/>
      <c r="FR529" s="80"/>
      <c r="FS529" s="80"/>
      <c r="FT529" s="80"/>
      <c r="FU529" s="80"/>
      <c r="FV529" s="80"/>
      <c r="FW529" s="80"/>
      <c r="FX529" s="80"/>
      <c r="FY529" s="80"/>
      <c r="FZ529" s="80"/>
      <c r="GA529" s="80"/>
      <c r="GB529" s="80"/>
      <c r="GC529" s="80"/>
      <c r="GD529" s="80"/>
      <c r="GE529" s="80"/>
      <c r="GF529" s="80"/>
      <c r="GG529" s="80"/>
      <c r="GH529" s="80"/>
      <c r="GI529" s="80"/>
      <c r="GJ529" s="80"/>
      <c r="GK529" s="80"/>
      <c r="GL529" s="80"/>
      <c r="GM529" s="80"/>
      <c r="GN529" s="80"/>
      <c r="GO529" s="80"/>
      <c r="GP529" s="80"/>
      <c r="GQ529" s="80"/>
      <c r="GR529" s="80"/>
      <c r="GS529" s="80"/>
      <c r="GT529" s="80"/>
      <c r="GU529" s="80"/>
      <c r="GV529" s="80"/>
      <c r="GW529" s="80"/>
      <c r="GX529" s="80"/>
      <c r="GY529" s="80"/>
      <c r="GZ529" s="80"/>
      <c r="HA529" s="80"/>
      <c r="HB529" s="80"/>
      <c r="HC529" s="80"/>
      <c r="HD529" s="80"/>
      <c r="HE529" s="80"/>
      <c r="HF529" s="80"/>
      <c r="HG529" s="80"/>
      <c r="HH529" s="80"/>
      <c r="HI529" s="80"/>
      <c r="HJ529" s="80"/>
      <c r="HK529" s="80"/>
      <c r="HL529" s="80"/>
      <c r="HM529" s="80"/>
      <c r="HN529" s="80"/>
      <c r="HO529" s="80"/>
      <c r="HP529" s="80"/>
      <c r="HQ529" s="80"/>
      <c r="HR529" s="80"/>
      <c r="HS529" s="80"/>
      <c r="HT529" s="80"/>
      <c r="HU529" s="80"/>
      <c r="HV529" s="80"/>
      <c r="HW529" s="80"/>
      <c r="HX529" s="80"/>
      <c r="HY529" s="80"/>
      <c r="HZ529" s="80"/>
      <c r="IA529" s="80"/>
      <c r="IB529" s="80"/>
      <c r="IC529" s="80"/>
    </row>
    <row r="530" s="80" customFormat="true" ht="15" hidden="false" customHeight="true" outlineLevel="0" collapsed="false">
      <c r="A530" s="38" t="s">
        <v>166</v>
      </c>
      <c r="B530" s="37" t="s">
        <v>101</v>
      </c>
      <c r="C530" s="21" t="n">
        <f aca="false">SUM(C531:C534)</f>
        <v>4797518.53</v>
      </c>
      <c r="D530" s="21" t="n">
        <f aca="false">SUM(D531:D534)</f>
        <v>815032</v>
      </c>
      <c r="E530" s="21" t="n">
        <f aca="false">SUM(E531:E534)</f>
        <v>815032</v>
      </c>
      <c r="F530" s="21" t="n">
        <f aca="false">SUM(F531:F534)</f>
        <v>0</v>
      </c>
      <c r="G530" s="21" t="n">
        <f aca="false">SUM(G531:G534)</f>
        <v>0</v>
      </c>
      <c r="H530" s="21" t="n">
        <f aca="false">SUM(H531:H534)</f>
        <v>0</v>
      </c>
      <c r="I530" s="21" t="n">
        <f aca="false">SUM(I531:I534)</f>
        <v>0</v>
      </c>
      <c r="J530" s="21" t="n">
        <f aca="false">SUM(J531:J534)</f>
        <v>0</v>
      </c>
      <c r="K530" s="21" t="n">
        <f aca="false">SUM(K531:K534)</f>
        <v>0</v>
      </c>
      <c r="L530" s="21" t="n">
        <f aca="false">SUM(L531:L534)</f>
        <v>562</v>
      </c>
      <c r="M530" s="21" t="n">
        <f aca="false">SUM(M531:M534)</f>
        <v>1490498</v>
      </c>
      <c r="N530" s="21" t="n">
        <f aca="false">SUM(N531:N534)</f>
        <v>0</v>
      </c>
      <c r="O530" s="21" t="n">
        <f aca="false">SUM(O531:O534)</f>
        <v>0</v>
      </c>
      <c r="P530" s="21" t="n">
        <f aca="false">SUM(P531:P534)</f>
        <v>575</v>
      </c>
      <c r="Q530" s="21" t="n">
        <f aca="false">SUM(Q531:Q534)</f>
        <v>2319189</v>
      </c>
      <c r="R530" s="21" t="n">
        <f aca="false">SUM(R531:R534)</f>
        <v>0</v>
      </c>
      <c r="S530" s="21" t="n">
        <f aca="false">SUM(S531:S534)</f>
        <v>0</v>
      </c>
      <c r="T530" s="21" t="n">
        <f aca="false">SUM(T531:T534)</f>
        <v>0</v>
      </c>
      <c r="U530" s="21" t="n">
        <f aca="false">SUM(U531:U534)</f>
        <v>0</v>
      </c>
      <c r="V530" s="21" t="n">
        <f aca="false">SUM(V531:V534)</f>
        <v>172799.53</v>
      </c>
      <c r="W530" s="116"/>
      <c r="X530" s="116"/>
      <c r="Y530" s="60"/>
      <c r="Z530" s="60"/>
      <c r="AA530" s="60"/>
      <c r="AB530" s="60"/>
      <c r="AC530" s="60"/>
      <c r="AD530" s="60"/>
      <c r="AE530" s="60"/>
      <c r="AF530" s="60"/>
      <c r="AG530" s="60"/>
      <c r="AH530" s="60"/>
      <c r="AI530" s="60"/>
      <c r="AJ530" s="60"/>
      <c r="AK530" s="60"/>
      <c r="AL530" s="60"/>
      <c r="AM530" s="60"/>
      <c r="AN530" s="60"/>
      <c r="AO530" s="60"/>
      <c r="AP530" s="60"/>
      <c r="AQ530" s="60"/>
      <c r="AR530" s="60"/>
      <c r="AS530" s="60"/>
      <c r="AT530" s="60"/>
      <c r="AU530" s="60"/>
      <c r="AV530" s="60"/>
      <c r="AW530" s="60"/>
      <c r="AX530" s="60"/>
      <c r="AY530" s="60"/>
      <c r="AZ530" s="60"/>
      <c r="BA530" s="60"/>
      <c r="BB530" s="60"/>
      <c r="BC530" s="60"/>
      <c r="BD530" s="60"/>
      <c r="BE530" s="60"/>
      <c r="BF530" s="60"/>
      <c r="BG530" s="60"/>
      <c r="BH530" s="60"/>
      <c r="BI530" s="60"/>
      <c r="BJ530" s="60"/>
      <c r="BK530" s="60"/>
      <c r="BL530" s="60"/>
      <c r="BM530" s="60"/>
      <c r="BN530" s="60"/>
      <c r="BO530" s="60"/>
      <c r="BP530" s="60"/>
      <c r="BQ530" s="60"/>
      <c r="BR530" s="60"/>
      <c r="BS530" s="60"/>
      <c r="BT530" s="60"/>
      <c r="BU530" s="60"/>
      <c r="BV530" s="60"/>
      <c r="BW530" s="60"/>
      <c r="BX530" s="60"/>
      <c r="BY530" s="60"/>
      <c r="BZ530" s="60"/>
      <c r="CA530" s="60"/>
      <c r="CB530" s="60"/>
      <c r="CC530" s="60"/>
      <c r="CD530" s="60"/>
      <c r="CE530" s="60"/>
      <c r="CF530" s="60"/>
      <c r="CG530" s="60"/>
      <c r="CH530" s="60"/>
      <c r="CI530" s="60"/>
      <c r="CJ530" s="60"/>
      <c r="CK530" s="60"/>
      <c r="CL530" s="60"/>
      <c r="CM530" s="60"/>
      <c r="CN530" s="60"/>
      <c r="CO530" s="60"/>
      <c r="CP530" s="60"/>
      <c r="CQ530" s="60"/>
      <c r="CR530" s="60"/>
      <c r="CS530" s="60"/>
      <c r="CT530" s="60"/>
      <c r="CU530" s="60"/>
      <c r="CV530" s="60"/>
      <c r="CW530" s="60"/>
      <c r="CX530" s="60"/>
      <c r="CY530" s="60"/>
      <c r="CZ530" s="60"/>
      <c r="DA530" s="60"/>
      <c r="DB530" s="60"/>
      <c r="DC530" s="60"/>
      <c r="DD530" s="60"/>
      <c r="DE530" s="60"/>
      <c r="DF530" s="60"/>
      <c r="DG530" s="60"/>
      <c r="DH530" s="60"/>
      <c r="DI530" s="60"/>
      <c r="DJ530" s="60"/>
      <c r="DK530" s="60"/>
      <c r="DL530" s="60"/>
      <c r="DM530" s="60"/>
      <c r="DN530" s="60"/>
      <c r="DO530" s="60"/>
      <c r="DP530" s="60"/>
      <c r="DQ530" s="60"/>
      <c r="DR530" s="60"/>
      <c r="DS530" s="60"/>
      <c r="DT530" s="60"/>
      <c r="DU530" s="60"/>
      <c r="DV530" s="60"/>
      <c r="DW530" s="60"/>
      <c r="DX530" s="60"/>
      <c r="DY530" s="60"/>
      <c r="DZ530" s="60"/>
      <c r="EA530" s="60"/>
      <c r="EB530" s="60"/>
      <c r="EC530" s="60"/>
      <c r="ED530" s="60"/>
      <c r="EE530" s="60"/>
      <c r="EF530" s="60"/>
      <c r="EG530" s="60"/>
      <c r="EH530" s="60"/>
      <c r="EI530" s="60"/>
      <c r="EJ530" s="60"/>
      <c r="EK530" s="60"/>
      <c r="EL530" s="60"/>
      <c r="EM530" s="60"/>
      <c r="EN530" s="60"/>
      <c r="EO530" s="60"/>
      <c r="EP530" s="60"/>
      <c r="EQ530" s="60"/>
      <c r="ER530" s="60"/>
      <c r="ES530" s="60"/>
      <c r="ET530" s="60"/>
      <c r="EU530" s="60"/>
      <c r="EV530" s="60"/>
      <c r="EW530" s="60"/>
      <c r="EX530" s="60"/>
      <c r="EY530" s="60"/>
      <c r="EZ530" s="60"/>
      <c r="FA530" s="60"/>
      <c r="FB530" s="60"/>
      <c r="FC530" s="60"/>
      <c r="FD530" s="60"/>
      <c r="FE530" s="60"/>
      <c r="FF530" s="60"/>
      <c r="FG530" s="60"/>
      <c r="FH530" s="60"/>
      <c r="FI530" s="60"/>
      <c r="FJ530" s="60"/>
      <c r="FK530" s="60"/>
      <c r="FL530" s="60"/>
      <c r="FM530" s="60"/>
      <c r="FN530" s="60"/>
      <c r="FO530" s="60"/>
      <c r="FP530" s="60"/>
      <c r="FQ530" s="60"/>
      <c r="FR530" s="60"/>
      <c r="FS530" s="60"/>
      <c r="FT530" s="60"/>
      <c r="FU530" s="60"/>
      <c r="FV530" s="60"/>
      <c r="FW530" s="60"/>
      <c r="FX530" s="60"/>
      <c r="FY530" s="60"/>
      <c r="FZ530" s="60"/>
      <c r="GA530" s="60"/>
      <c r="GB530" s="60"/>
      <c r="GC530" s="60"/>
      <c r="GD530" s="60"/>
      <c r="GE530" s="60"/>
      <c r="GF530" s="60"/>
      <c r="GG530" s="60"/>
      <c r="GH530" s="60"/>
      <c r="GI530" s="60"/>
      <c r="GJ530" s="60"/>
      <c r="GK530" s="60"/>
      <c r="GL530" s="60"/>
      <c r="GM530" s="60"/>
      <c r="GN530" s="60"/>
      <c r="GO530" s="60"/>
      <c r="GP530" s="60"/>
      <c r="GQ530" s="60"/>
      <c r="GR530" s="60"/>
      <c r="GS530" s="60"/>
      <c r="GT530" s="60"/>
      <c r="GU530" s="60"/>
      <c r="GV530" s="60"/>
      <c r="GW530" s="60"/>
      <c r="GX530" s="60"/>
      <c r="GY530" s="60"/>
      <c r="GZ530" s="60"/>
      <c r="HA530" s="60"/>
      <c r="HB530" s="60"/>
      <c r="HC530" s="60"/>
      <c r="HD530" s="60"/>
      <c r="HE530" s="60"/>
      <c r="HF530" s="60"/>
      <c r="HG530" s="60"/>
      <c r="HH530" s="60"/>
      <c r="HI530" s="60"/>
      <c r="HJ530" s="60"/>
      <c r="HK530" s="60"/>
      <c r="HL530" s="60"/>
      <c r="HM530" s="60"/>
      <c r="HN530" s="60"/>
      <c r="HO530" s="60"/>
      <c r="HP530" s="60"/>
      <c r="HQ530" s="60"/>
      <c r="HR530" s="60"/>
      <c r="HS530" s="60"/>
      <c r="HT530" s="60"/>
      <c r="HU530" s="60"/>
      <c r="HV530" s="60"/>
      <c r="HW530" s="60"/>
      <c r="HX530" s="60"/>
      <c r="HY530" s="60"/>
      <c r="HZ530" s="60"/>
      <c r="IA530" s="60"/>
      <c r="IB530" s="60"/>
      <c r="IC530" s="60"/>
    </row>
    <row r="531" s="60" customFormat="true" ht="15" hidden="false" customHeight="true" outlineLevel="0" collapsed="false">
      <c r="A531" s="38" t="s">
        <v>877</v>
      </c>
      <c r="B531" s="37" t="s">
        <v>105</v>
      </c>
      <c r="C531" s="21" t="n">
        <f aca="false">D531+M531+Q531+V531</f>
        <v>2367920.02</v>
      </c>
      <c r="D531" s="21" t="n">
        <f aca="false">SUM(E531:I531)</f>
        <v>0</v>
      </c>
      <c r="E531" s="84" t="n">
        <v>0</v>
      </c>
      <c r="F531" s="21" t="n">
        <v>0</v>
      </c>
      <c r="G531" s="21" t="n">
        <v>0</v>
      </c>
      <c r="H531" s="21" t="n">
        <v>0</v>
      </c>
      <c r="I531" s="21" t="n">
        <v>0</v>
      </c>
      <c r="J531" s="21" t="n">
        <v>0</v>
      </c>
      <c r="K531" s="21" t="n">
        <v>0</v>
      </c>
      <c r="L531" s="21" t="n">
        <v>0</v>
      </c>
      <c r="M531" s="21" t="n">
        <v>0</v>
      </c>
      <c r="N531" s="21" t="n">
        <v>0</v>
      </c>
      <c r="O531" s="21" t="n">
        <v>0</v>
      </c>
      <c r="P531" s="21" t="n">
        <v>575</v>
      </c>
      <c r="Q531" s="21" t="n">
        <v>2319189</v>
      </c>
      <c r="R531" s="21" t="n">
        <v>0</v>
      </c>
      <c r="S531" s="21" t="n">
        <v>0</v>
      </c>
      <c r="T531" s="21" t="n">
        <v>0</v>
      </c>
      <c r="U531" s="21" t="n">
        <v>0</v>
      </c>
      <c r="V531" s="21" t="n">
        <v>48731.02</v>
      </c>
      <c r="W531" s="116"/>
      <c r="X531" s="116"/>
    </row>
    <row r="532" s="60" customFormat="true" ht="15" hidden="false" customHeight="true" outlineLevel="0" collapsed="false">
      <c r="A532" s="38" t="s">
        <v>878</v>
      </c>
      <c r="B532" s="37" t="s">
        <v>879</v>
      </c>
      <c r="C532" s="21" t="n">
        <f aca="false">D532+M532+Q532+V532</f>
        <v>48319.62</v>
      </c>
      <c r="D532" s="21" t="n">
        <f aca="false">SUM(E532:I532)</f>
        <v>0</v>
      </c>
      <c r="E532" s="119" t="n">
        <v>0</v>
      </c>
      <c r="F532" s="119" t="n">
        <v>0</v>
      </c>
      <c r="G532" s="21" t="n">
        <v>0</v>
      </c>
      <c r="H532" s="21" t="n">
        <v>0</v>
      </c>
      <c r="I532" s="21" t="n">
        <v>0</v>
      </c>
      <c r="J532" s="21" t="n">
        <v>0</v>
      </c>
      <c r="K532" s="21" t="n">
        <v>0</v>
      </c>
      <c r="L532" s="21" t="n">
        <v>0</v>
      </c>
      <c r="M532" s="21" t="n">
        <v>0</v>
      </c>
      <c r="N532" s="21" t="n">
        <v>0</v>
      </c>
      <c r="O532" s="21" t="n">
        <v>0</v>
      </c>
      <c r="P532" s="21" t="n">
        <v>0</v>
      </c>
      <c r="Q532" s="21" t="n">
        <v>0</v>
      </c>
      <c r="R532" s="21" t="n">
        <v>0</v>
      </c>
      <c r="S532" s="21" t="n">
        <v>0</v>
      </c>
      <c r="T532" s="21" t="n">
        <v>0</v>
      </c>
      <c r="U532" s="21" t="n">
        <v>0</v>
      </c>
      <c r="V532" s="21" t="n">
        <v>48319.62</v>
      </c>
      <c r="W532" s="116"/>
      <c r="X532" s="116"/>
    </row>
    <row r="533" s="60" customFormat="true" ht="14.35" hidden="false" customHeight="false" outlineLevel="0" collapsed="false">
      <c r="A533" s="38" t="s">
        <v>880</v>
      </c>
      <c r="B533" s="37" t="s">
        <v>881</v>
      </c>
      <c r="C533" s="21" t="n">
        <f aca="false">D533+M533+Q533+V533</f>
        <v>890780.89</v>
      </c>
      <c r="D533" s="21" t="n">
        <f aca="false">SUM(E533:I533)</f>
        <v>815032</v>
      </c>
      <c r="E533" s="132" t="n">
        <v>815032</v>
      </c>
      <c r="F533" s="21" t="n">
        <v>0</v>
      </c>
      <c r="G533" s="21" t="n">
        <v>0</v>
      </c>
      <c r="H533" s="21" t="n">
        <v>0</v>
      </c>
      <c r="I533" s="21" t="n">
        <v>0</v>
      </c>
      <c r="J533" s="21" t="n">
        <v>0</v>
      </c>
      <c r="K533" s="21" t="n">
        <v>0</v>
      </c>
      <c r="L533" s="21" t="n">
        <v>0</v>
      </c>
      <c r="M533" s="21" t="n">
        <v>0</v>
      </c>
      <c r="N533" s="21" t="n">
        <v>0</v>
      </c>
      <c r="O533" s="21" t="n">
        <v>0</v>
      </c>
      <c r="P533" s="21" t="n">
        <v>0</v>
      </c>
      <c r="Q533" s="21" t="n">
        <v>0</v>
      </c>
      <c r="R533" s="21" t="n">
        <v>0</v>
      </c>
      <c r="S533" s="21" t="n">
        <v>0</v>
      </c>
      <c r="T533" s="21" t="n">
        <v>0</v>
      </c>
      <c r="U533" s="21" t="n">
        <v>0</v>
      </c>
      <c r="V533" s="21" t="n">
        <v>75748.89</v>
      </c>
      <c r="W533" s="116"/>
      <c r="X533" s="116"/>
    </row>
    <row r="534" s="60" customFormat="true" ht="14.35" hidden="false" customHeight="false" outlineLevel="0" collapsed="false">
      <c r="A534" s="38" t="s">
        <v>882</v>
      </c>
      <c r="B534" s="37" t="s">
        <v>883</v>
      </c>
      <c r="C534" s="21" t="n">
        <f aca="false">D534+M534+Q534+V534</f>
        <v>1490498</v>
      </c>
      <c r="D534" s="21" t="n">
        <f aca="false">SUM(E534:I534)</f>
        <v>0</v>
      </c>
      <c r="E534" s="21" t="n">
        <v>0</v>
      </c>
      <c r="F534" s="21" t="n">
        <v>0</v>
      </c>
      <c r="G534" s="21" t="n">
        <v>0</v>
      </c>
      <c r="H534" s="21" t="n">
        <v>0</v>
      </c>
      <c r="I534" s="21" t="n">
        <v>0</v>
      </c>
      <c r="J534" s="21" t="n">
        <v>0</v>
      </c>
      <c r="K534" s="21" t="n">
        <v>0</v>
      </c>
      <c r="L534" s="21" t="n">
        <v>562</v>
      </c>
      <c r="M534" s="21" t="n">
        <v>1490498</v>
      </c>
      <c r="N534" s="21" t="n">
        <v>0</v>
      </c>
      <c r="O534" s="21" t="n">
        <v>0</v>
      </c>
      <c r="P534" s="21" t="n">
        <v>0</v>
      </c>
      <c r="Q534" s="21" t="n">
        <v>0</v>
      </c>
      <c r="R534" s="21" t="n">
        <v>0</v>
      </c>
      <c r="S534" s="21" t="n">
        <v>0</v>
      </c>
      <c r="T534" s="21" t="n">
        <v>0</v>
      </c>
      <c r="U534" s="21" t="n">
        <v>0</v>
      </c>
      <c r="V534" s="21" t="n">
        <v>0</v>
      </c>
      <c r="W534" s="116"/>
      <c r="X534" s="116"/>
    </row>
    <row r="535" s="1" customFormat="true" ht="14.35" hidden="false" customHeight="false" outlineLevel="0" collapsed="false">
      <c r="A535" s="38" t="s">
        <v>168</v>
      </c>
      <c r="B535" s="37" t="s">
        <v>107</v>
      </c>
      <c r="C535" s="21" t="n">
        <f aca="false">SUM(C536:C536)</f>
        <v>2867766.9</v>
      </c>
      <c r="D535" s="21" t="n">
        <f aca="false">SUM(D536:D536)</f>
        <v>0</v>
      </c>
      <c r="E535" s="21" t="n">
        <f aca="false">SUM(E536:E536)</f>
        <v>0</v>
      </c>
      <c r="F535" s="21" t="n">
        <f aca="false">SUM(F536:F536)</f>
        <v>0</v>
      </c>
      <c r="G535" s="21" t="n">
        <f aca="false">SUM(G536:G536)</f>
        <v>0</v>
      </c>
      <c r="H535" s="21" t="n">
        <f aca="false">SUM(H536:H536)</f>
        <v>0</v>
      </c>
      <c r="I535" s="21" t="n">
        <f aca="false">SUM(I536:I536)</f>
        <v>0</v>
      </c>
      <c r="J535" s="21" t="n">
        <f aca="false">SUM(J536:J536)</f>
        <v>0</v>
      </c>
      <c r="K535" s="21" t="n">
        <f aca="false">SUM(K536:K536)</f>
        <v>0</v>
      </c>
      <c r="L535" s="21" t="n">
        <f aca="false">SUM(L536:L536)</f>
        <v>0</v>
      </c>
      <c r="M535" s="21" t="n">
        <f aca="false">SUM(M536:M536)</f>
        <v>0</v>
      </c>
      <c r="N535" s="21" t="n">
        <f aca="false">SUM(N536:N536)</f>
        <v>0</v>
      </c>
      <c r="O535" s="21" t="n">
        <f aca="false">SUM(O536:O536)</f>
        <v>0</v>
      </c>
      <c r="P535" s="21" t="n">
        <f aca="false">SUM(P536:P536)</f>
        <v>545.1</v>
      </c>
      <c r="Q535" s="21" t="n">
        <f aca="false">SUM(Q536:Q536)</f>
        <v>2818533</v>
      </c>
      <c r="R535" s="21" t="n">
        <f aca="false">SUM(R536:R536)</f>
        <v>0</v>
      </c>
      <c r="S535" s="21" t="n">
        <f aca="false">SUM(S536:S536)</f>
        <v>0</v>
      </c>
      <c r="T535" s="21" t="n">
        <f aca="false">SUM(T536:T536)</f>
        <v>0</v>
      </c>
      <c r="U535" s="21" t="n">
        <f aca="false">SUM(U536:U536)</f>
        <v>0</v>
      </c>
      <c r="V535" s="21" t="n">
        <f aca="false">SUM(V536:V536)</f>
        <v>49233.9</v>
      </c>
      <c r="W535" s="116"/>
      <c r="X535" s="116"/>
    </row>
    <row r="536" s="1" customFormat="true" ht="14.35" hidden="false" customHeight="false" outlineLevel="0" collapsed="false">
      <c r="A536" s="36" t="s">
        <v>884</v>
      </c>
      <c r="B536" s="54" t="s">
        <v>885</v>
      </c>
      <c r="C536" s="21" t="n">
        <f aca="false">D536+M536+Q536+V536</f>
        <v>2867766.9</v>
      </c>
      <c r="D536" s="49" t="n">
        <f aca="false">E536+F536+G536+H536+I536</f>
        <v>0</v>
      </c>
      <c r="E536" s="129" t="n">
        <v>0</v>
      </c>
      <c r="F536" s="129" t="n">
        <v>0</v>
      </c>
      <c r="G536" s="129" t="n">
        <v>0</v>
      </c>
      <c r="H536" s="129" t="n">
        <v>0</v>
      </c>
      <c r="I536" s="129" t="n">
        <v>0</v>
      </c>
      <c r="J536" s="129" t="n">
        <v>0</v>
      </c>
      <c r="K536" s="129" t="n">
        <v>0</v>
      </c>
      <c r="L536" s="129" t="n">
        <v>0</v>
      </c>
      <c r="M536" s="129" t="n">
        <v>0</v>
      </c>
      <c r="N536" s="129" t="n">
        <v>0</v>
      </c>
      <c r="O536" s="129" t="n">
        <v>0</v>
      </c>
      <c r="P536" s="129" t="n">
        <v>545.1</v>
      </c>
      <c r="Q536" s="49" t="n">
        <v>2818533</v>
      </c>
      <c r="R536" s="129" t="n">
        <v>0</v>
      </c>
      <c r="S536" s="129" t="n">
        <v>0</v>
      </c>
      <c r="T536" s="129" t="n">
        <v>0</v>
      </c>
      <c r="U536" s="129" t="n">
        <v>0</v>
      </c>
      <c r="V536" s="21" t="n">
        <v>49233.9</v>
      </c>
      <c r="W536" s="116"/>
      <c r="X536" s="116"/>
    </row>
    <row r="537" s="60" customFormat="true" ht="14.35" hidden="false" customHeight="false" outlineLevel="0" collapsed="false">
      <c r="A537" s="38" t="s">
        <v>170</v>
      </c>
      <c r="B537" s="37" t="s">
        <v>111</v>
      </c>
      <c r="C537" s="21" t="n">
        <v>0</v>
      </c>
      <c r="D537" s="21" t="n">
        <v>0</v>
      </c>
      <c r="E537" s="21" t="n">
        <v>0</v>
      </c>
      <c r="F537" s="21" t="n">
        <v>0</v>
      </c>
      <c r="G537" s="21" t="n">
        <v>0</v>
      </c>
      <c r="H537" s="21" t="n">
        <v>0</v>
      </c>
      <c r="I537" s="21" t="n">
        <v>0</v>
      </c>
      <c r="J537" s="21" t="n">
        <v>0</v>
      </c>
      <c r="K537" s="21" t="n">
        <v>0</v>
      </c>
      <c r="L537" s="21" t="n">
        <v>0</v>
      </c>
      <c r="M537" s="21" t="n">
        <v>0</v>
      </c>
      <c r="N537" s="21" t="n">
        <v>0</v>
      </c>
      <c r="O537" s="21" t="n">
        <v>0</v>
      </c>
      <c r="P537" s="21" t="n">
        <v>0</v>
      </c>
      <c r="Q537" s="21" t="n">
        <v>0</v>
      </c>
      <c r="R537" s="21" t="n">
        <v>0</v>
      </c>
      <c r="S537" s="21" t="n">
        <v>0</v>
      </c>
      <c r="T537" s="21" t="n">
        <v>0</v>
      </c>
      <c r="U537" s="21" t="n">
        <v>0</v>
      </c>
      <c r="V537" s="21" t="n">
        <v>0</v>
      </c>
      <c r="W537" s="116"/>
      <c r="X537" s="116"/>
    </row>
    <row r="538" s="60" customFormat="true" ht="14.35" hidden="false" customHeight="false" outlineLevel="0" collapsed="false">
      <c r="A538" s="38" t="s">
        <v>172</v>
      </c>
      <c r="B538" s="37" t="s">
        <v>115</v>
      </c>
      <c r="C538" s="21" t="n">
        <f aca="false">SUM(C539:C543)</f>
        <v>7662969.18</v>
      </c>
      <c r="D538" s="21" t="n">
        <f aca="false">SUM(D539:D543)</f>
        <v>5086293</v>
      </c>
      <c r="E538" s="21" t="n">
        <f aca="false">SUM(E539:E543)</f>
        <v>4765087</v>
      </c>
      <c r="F538" s="21" t="n">
        <f aca="false">SUM(F539:F543)</f>
        <v>0</v>
      </c>
      <c r="G538" s="21" t="n">
        <f aca="false">SUM(G539:G543)</f>
        <v>0</v>
      </c>
      <c r="H538" s="21" t="n">
        <f aca="false">SUM(H539:H543)</f>
        <v>321206</v>
      </c>
      <c r="I538" s="21" t="n">
        <f aca="false">SUM(I539:I543)</f>
        <v>0</v>
      </c>
      <c r="J538" s="21" t="n">
        <f aca="false">SUM(J539:J543)</f>
        <v>0</v>
      </c>
      <c r="K538" s="21" t="n">
        <f aca="false">SUM(K539:K543)</f>
        <v>0</v>
      </c>
      <c r="L538" s="21" t="n">
        <f aca="false">SUM(L539:L543)</f>
        <v>0</v>
      </c>
      <c r="M538" s="21" t="n">
        <f aca="false">SUM(M539:M543)</f>
        <v>0</v>
      </c>
      <c r="N538" s="21" t="n">
        <f aca="false">SUM(N539:N543)</f>
        <v>0</v>
      </c>
      <c r="O538" s="21" t="n">
        <f aca="false">SUM(O539:O543)</f>
        <v>0</v>
      </c>
      <c r="P538" s="21" t="n">
        <f aca="false">SUM(P539:P543)</f>
        <v>541.44</v>
      </c>
      <c r="Q538" s="21" t="n">
        <f aca="false">SUM(Q539:Q543)</f>
        <v>2088855</v>
      </c>
      <c r="R538" s="21" t="n">
        <f aca="false">SUM(R539:R543)</f>
        <v>0</v>
      </c>
      <c r="S538" s="21" t="n">
        <f aca="false">SUM(S539:S543)</f>
        <v>0</v>
      </c>
      <c r="T538" s="21" t="n">
        <f aca="false">SUM(T539:T543)</f>
        <v>0</v>
      </c>
      <c r="U538" s="21" t="n">
        <f aca="false">SUM(U539:U543)</f>
        <v>0</v>
      </c>
      <c r="V538" s="21" t="n">
        <f aca="false">SUM(V539:V543)</f>
        <v>487821.18</v>
      </c>
      <c r="W538" s="116"/>
      <c r="X538" s="116"/>
    </row>
    <row r="539" s="60" customFormat="true" ht="14.35" hidden="false" customHeight="false" outlineLevel="0" collapsed="false">
      <c r="A539" s="38" t="s">
        <v>887</v>
      </c>
      <c r="B539" s="37" t="s">
        <v>121</v>
      </c>
      <c r="C539" s="21" t="n">
        <f aca="false">D539+M539+Q539+V539</f>
        <v>3061369.96</v>
      </c>
      <c r="D539" s="21" t="n">
        <f aca="false">SUM(E539:I539)</f>
        <v>2909225</v>
      </c>
      <c r="E539" s="21" t="n">
        <v>2909225</v>
      </c>
      <c r="F539" s="21" t="n">
        <v>0</v>
      </c>
      <c r="G539" s="21" t="n">
        <v>0</v>
      </c>
      <c r="H539" s="21" t="n">
        <v>0</v>
      </c>
      <c r="I539" s="21" t="n">
        <v>0</v>
      </c>
      <c r="J539" s="117" t="n">
        <v>0</v>
      </c>
      <c r="K539" s="117" t="n">
        <v>0</v>
      </c>
      <c r="L539" s="21" t="n">
        <v>0</v>
      </c>
      <c r="M539" s="21" t="n">
        <v>0</v>
      </c>
      <c r="N539" s="117" t="n">
        <v>0</v>
      </c>
      <c r="O539" s="117" t="n">
        <v>0</v>
      </c>
      <c r="P539" s="21" t="n">
        <v>0</v>
      </c>
      <c r="Q539" s="21" t="n">
        <v>0</v>
      </c>
      <c r="R539" s="21" t="n">
        <v>0</v>
      </c>
      <c r="S539" s="21" t="n">
        <v>0</v>
      </c>
      <c r="T539" s="21" t="n">
        <v>0</v>
      </c>
      <c r="U539" s="21" t="n">
        <v>0</v>
      </c>
      <c r="V539" s="21" t="n">
        <v>152144.96</v>
      </c>
      <c r="W539" s="116"/>
      <c r="X539" s="116"/>
    </row>
    <row r="540" s="60" customFormat="true" ht="14.35" hidden="false" customHeight="false" outlineLevel="0" collapsed="false">
      <c r="A540" s="38" t="s">
        <v>888</v>
      </c>
      <c r="B540" s="37" t="s">
        <v>387</v>
      </c>
      <c r="C540" s="21" t="n">
        <f aca="false">D540+M540+Q540+V540</f>
        <v>2129731</v>
      </c>
      <c r="D540" s="21" t="n">
        <f aca="false">SUM(E540:I540)</f>
        <v>0</v>
      </c>
      <c r="E540" s="21" t="n">
        <v>0</v>
      </c>
      <c r="F540" s="21" t="n">
        <v>0</v>
      </c>
      <c r="G540" s="21" t="n">
        <v>0</v>
      </c>
      <c r="H540" s="21" t="n">
        <v>0</v>
      </c>
      <c r="I540" s="21" t="n">
        <v>0</v>
      </c>
      <c r="J540" s="21" t="n">
        <v>0</v>
      </c>
      <c r="K540" s="21" t="n">
        <v>0</v>
      </c>
      <c r="L540" s="21" t="n">
        <v>0</v>
      </c>
      <c r="M540" s="21" t="n">
        <v>0</v>
      </c>
      <c r="N540" s="21" t="n">
        <v>0</v>
      </c>
      <c r="O540" s="21" t="n">
        <v>0</v>
      </c>
      <c r="P540" s="21" t="n">
        <v>541.44</v>
      </c>
      <c r="Q540" s="21" t="n">
        <v>2088855</v>
      </c>
      <c r="R540" s="21" t="n">
        <v>0</v>
      </c>
      <c r="S540" s="21" t="n">
        <v>0</v>
      </c>
      <c r="T540" s="21" t="n">
        <v>0</v>
      </c>
      <c r="U540" s="21" t="n">
        <v>0</v>
      </c>
      <c r="V540" s="21" t="n">
        <v>40876</v>
      </c>
      <c r="W540" s="116"/>
      <c r="X540" s="116"/>
    </row>
    <row r="541" s="60" customFormat="true" ht="14.35" hidden="false" customHeight="false" outlineLevel="0" collapsed="false">
      <c r="A541" s="38" t="s">
        <v>889</v>
      </c>
      <c r="B541" s="37" t="s">
        <v>125</v>
      </c>
      <c r="C541" s="21" t="n">
        <f aca="false">D541+M541+Q541+V541</f>
        <v>1998716.55</v>
      </c>
      <c r="D541" s="21" t="n">
        <f aca="false">SUM(E541:I541)</f>
        <v>1855862</v>
      </c>
      <c r="E541" s="21" t="n">
        <v>1855862</v>
      </c>
      <c r="F541" s="21" t="n">
        <v>0</v>
      </c>
      <c r="G541" s="21" t="n">
        <v>0</v>
      </c>
      <c r="H541" s="21" t="n">
        <v>0</v>
      </c>
      <c r="I541" s="21" t="n">
        <v>0</v>
      </c>
      <c r="J541" s="117" t="n">
        <v>0</v>
      </c>
      <c r="K541" s="117" t="n">
        <v>0</v>
      </c>
      <c r="L541" s="21" t="n">
        <v>0</v>
      </c>
      <c r="M541" s="21" t="n">
        <v>0</v>
      </c>
      <c r="N541" s="117" t="n">
        <v>0</v>
      </c>
      <c r="O541" s="117" t="n">
        <v>0</v>
      </c>
      <c r="P541" s="21" t="n">
        <v>0</v>
      </c>
      <c r="Q541" s="21" t="n">
        <v>0</v>
      </c>
      <c r="R541" s="21" t="n">
        <v>0</v>
      </c>
      <c r="S541" s="21" t="n">
        <v>0</v>
      </c>
      <c r="T541" s="21" t="n">
        <v>0</v>
      </c>
      <c r="U541" s="21" t="n">
        <v>0</v>
      </c>
      <c r="V541" s="21" t="n">
        <v>142854.55</v>
      </c>
      <c r="W541" s="116"/>
      <c r="X541" s="116"/>
    </row>
    <row r="542" s="60" customFormat="true" ht="14.35" hidden="false" customHeight="false" outlineLevel="0" collapsed="false">
      <c r="A542" s="38" t="s">
        <v>890</v>
      </c>
      <c r="B542" s="37" t="s">
        <v>891</v>
      </c>
      <c r="C542" s="21" t="n">
        <f aca="false">D542+M542+Q542+V542</f>
        <v>426614.76</v>
      </c>
      <c r="D542" s="21" t="n">
        <f aca="false">SUM(E542:I542)</f>
        <v>321206</v>
      </c>
      <c r="E542" s="21" t="n">
        <v>0</v>
      </c>
      <c r="F542" s="21" t="n">
        <v>0</v>
      </c>
      <c r="G542" s="21" t="n">
        <v>0</v>
      </c>
      <c r="H542" s="21" t="n">
        <v>321206</v>
      </c>
      <c r="I542" s="21" t="n">
        <v>0</v>
      </c>
      <c r="J542" s="117" t="n">
        <v>0</v>
      </c>
      <c r="K542" s="117" t="n">
        <v>0</v>
      </c>
      <c r="L542" s="21" t="n">
        <v>0</v>
      </c>
      <c r="M542" s="21" t="n">
        <v>0</v>
      </c>
      <c r="N542" s="117" t="n">
        <v>0</v>
      </c>
      <c r="O542" s="117" t="n">
        <v>0</v>
      </c>
      <c r="P542" s="21" t="n">
        <v>0</v>
      </c>
      <c r="Q542" s="21" t="n">
        <v>0</v>
      </c>
      <c r="R542" s="21" t="n">
        <v>0</v>
      </c>
      <c r="S542" s="21" t="n">
        <v>0</v>
      </c>
      <c r="T542" s="21" t="n">
        <v>0</v>
      </c>
      <c r="U542" s="21" t="n">
        <v>0</v>
      </c>
      <c r="V542" s="21" t="n">
        <v>105408.76</v>
      </c>
      <c r="W542" s="116"/>
      <c r="X542" s="116"/>
    </row>
    <row r="543" s="60" customFormat="true" ht="14.35" hidden="false" customHeight="false" outlineLevel="0" collapsed="false">
      <c r="A543" s="38" t="s">
        <v>892</v>
      </c>
      <c r="B543" s="37" t="s">
        <v>893</v>
      </c>
      <c r="C543" s="21" t="n">
        <f aca="false">D543+M543+Q543+V543</f>
        <v>46536.91</v>
      </c>
      <c r="D543" s="21" t="n">
        <f aca="false">SUM(E543:I543)</f>
        <v>0</v>
      </c>
      <c r="E543" s="21" t="n">
        <v>0</v>
      </c>
      <c r="F543" s="21" t="n">
        <v>0</v>
      </c>
      <c r="G543" s="21" t="n">
        <v>0</v>
      </c>
      <c r="H543" s="21" t="n">
        <v>0</v>
      </c>
      <c r="I543" s="21" t="n">
        <v>0</v>
      </c>
      <c r="J543" s="117" t="n">
        <v>0</v>
      </c>
      <c r="K543" s="117" t="n">
        <v>0</v>
      </c>
      <c r="L543" s="21" t="n">
        <v>0</v>
      </c>
      <c r="M543" s="21" t="n">
        <v>0</v>
      </c>
      <c r="N543" s="117" t="n">
        <v>0</v>
      </c>
      <c r="O543" s="117" t="n">
        <v>0</v>
      </c>
      <c r="P543" s="21" t="n">
        <v>0</v>
      </c>
      <c r="Q543" s="21" t="n">
        <v>0</v>
      </c>
      <c r="R543" s="21" t="n">
        <v>0</v>
      </c>
      <c r="S543" s="21" t="n">
        <v>0</v>
      </c>
      <c r="T543" s="21" t="n">
        <v>0</v>
      </c>
      <c r="U543" s="21" t="n">
        <v>0</v>
      </c>
      <c r="V543" s="21" t="n">
        <v>46536.91</v>
      </c>
      <c r="W543" s="116"/>
      <c r="X543" s="116"/>
    </row>
    <row r="544" s="60" customFormat="true" ht="14.35" hidden="false" customHeight="false" outlineLevel="0" collapsed="false">
      <c r="A544" s="38" t="s">
        <v>174</v>
      </c>
      <c r="B544" s="37" t="s">
        <v>127</v>
      </c>
      <c r="C544" s="21" t="n">
        <f aca="false">SUM(C545:C547)</f>
        <v>7869718.81</v>
      </c>
      <c r="D544" s="21" t="n">
        <f aca="false">SUM(D545:D547)</f>
        <v>0</v>
      </c>
      <c r="E544" s="21" t="n">
        <f aca="false">SUM(E545:E547)</f>
        <v>0</v>
      </c>
      <c r="F544" s="21" t="n">
        <f aca="false">SUM(F545:F547)</f>
        <v>0</v>
      </c>
      <c r="G544" s="21" t="n">
        <f aca="false">SUM(G545:G547)</f>
        <v>0</v>
      </c>
      <c r="H544" s="21" t="n">
        <f aca="false">SUM(H545:H547)</f>
        <v>0</v>
      </c>
      <c r="I544" s="21" t="n">
        <f aca="false">SUM(I545:I547)</f>
        <v>0</v>
      </c>
      <c r="J544" s="21" t="n">
        <f aca="false">SUM(J545:J547)</f>
        <v>0</v>
      </c>
      <c r="K544" s="21" t="n">
        <f aca="false">SUM(K545:K547)</f>
        <v>0</v>
      </c>
      <c r="L544" s="21" t="n">
        <f aca="false">SUM(L545:L547)</f>
        <v>2455.89</v>
      </c>
      <c r="M544" s="21" t="n">
        <f aca="false">SUM(M545:M547)</f>
        <v>5662092</v>
      </c>
      <c r="N544" s="21" t="n">
        <f aca="false">SUM(N545:N547)</f>
        <v>0</v>
      </c>
      <c r="O544" s="21" t="n">
        <f aca="false">SUM(O545:O547)</f>
        <v>0</v>
      </c>
      <c r="P544" s="21" t="n">
        <f aca="false">SUM(P545:P547)</f>
        <v>530</v>
      </c>
      <c r="Q544" s="21" t="n">
        <f aca="false">SUM(Q545:Q547)</f>
        <v>2158558.34</v>
      </c>
      <c r="R544" s="21" t="n">
        <f aca="false">SUM(R545:R547)</f>
        <v>0</v>
      </c>
      <c r="S544" s="21" t="n">
        <f aca="false">SUM(S545:S547)</f>
        <v>0</v>
      </c>
      <c r="T544" s="21" t="n">
        <f aca="false">SUM(T545:T547)</f>
        <v>0</v>
      </c>
      <c r="U544" s="21" t="n">
        <f aca="false">SUM(U545:U547)</f>
        <v>0</v>
      </c>
      <c r="V544" s="21" t="n">
        <f aca="false">SUM(V545:V547)</f>
        <v>49068.47</v>
      </c>
      <c r="W544" s="116"/>
      <c r="X544" s="116"/>
    </row>
    <row r="545" s="60" customFormat="true" ht="15" hidden="false" customHeight="true" outlineLevel="0" collapsed="false">
      <c r="A545" s="38" t="s">
        <v>894</v>
      </c>
      <c r="B545" s="37" t="s">
        <v>129</v>
      </c>
      <c r="C545" s="21" t="n">
        <f aca="false">D545+M545+Q545+V545</f>
        <v>2207626.81</v>
      </c>
      <c r="D545" s="21" t="n">
        <f aca="false">SUM(E545:I545)</f>
        <v>0</v>
      </c>
      <c r="E545" s="21" t="n">
        <v>0</v>
      </c>
      <c r="F545" s="21" t="n">
        <v>0</v>
      </c>
      <c r="G545" s="21" t="n">
        <v>0</v>
      </c>
      <c r="H545" s="21" t="n">
        <v>0</v>
      </c>
      <c r="I545" s="21" t="n">
        <v>0</v>
      </c>
      <c r="J545" s="117" t="n">
        <v>0</v>
      </c>
      <c r="K545" s="117" t="n">
        <v>0</v>
      </c>
      <c r="L545" s="21" t="n">
        <v>0</v>
      </c>
      <c r="M545" s="21" t="n">
        <v>0</v>
      </c>
      <c r="N545" s="117" t="n">
        <v>0</v>
      </c>
      <c r="O545" s="117" t="n">
        <v>0</v>
      </c>
      <c r="P545" s="21" t="n">
        <v>530</v>
      </c>
      <c r="Q545" s="21" t="n">
        <v>2158558.34</v>
      </c>
      <c r="R545" s="21" t="n">
        <v>0</v>
      </c>
      <c r="S545" s="21" t="n">
        <v>0</v>
      </c>
      <c r="T545" s="21" t="n">
        <v>0</v>
      </c>
      <c r="U545" s="21" t="n">
        <v>0</v>
      </c>
      <c r="V545" s="21" t="n">
        <v>49068.47</v>
      </c>
      <c r="W545" s="116"/>
      <c r="X545" s="116"/>
    </row>
    <row r="546" s="60" customFormat="true" ht="15" hidden="false" customHeight="true" outlineLevel="0" collapsed="false">
      <c r="A546" s="38" t="s">
        <v>895</v>
      </c>
      <c r="B546" s="37" t="s">
        <v>896</v>
      </c>
      <c r="C546" s="21" t="n">
        <f aca="false">D546+M546+Q546+V546</f>
        <v>2687986</v>
      </c>
      <c r="D546" s="21" t="n">
        <f aca="false">SUM(E546:I546)</f>
        <v>0</v>
      </c>
      <c r="E546" s="21" t="n">
        <v>0</v>
      </c>
      <c r="F546" s="21" t="n">
        <v>0</v>
      </c>
      <c r="G546" s="21" t="n">
        <v>0</v>
      </c>
      <c r="H546" s="21" t="n">
        <v>0</v>
      </c>
      <c r="I546" s="21" t="n">
        <v>0</v>
      </c>
      <c r="J546" s="117" t="n">
        <v>0</v>
      </c>
      <c r="K546" s="117" t="n">
        <v>0</v>
      </c>
      <c r="L546" s="21" t="n">
        <v>1127</v>
      </c>
      <c r="M546" s="21" t="n">
        <v>2687986</v>
      </c>
      <c r="N546" s="117" t="n">
        <v>0</v>
      </c>
      <c r="O546" s="117" t="n">
        <v>0</v>
      </c>
      <c r="P546" s="21" t="n">
        <v>0</v>
      </c>
      <c r="Q546" s="21" t="n">
        <v>0</v>
      </c>
      <c r="R546" s="21" t="n">
        <v>0</v>
      </c>
      <c r="S546" s="21" t="n">
        <v>0</v>
      </c>
      <c r="T546" s="21" t="n">
        <v>0</v>
      </c>
      <c r="U546" s="21" t="n">
        <v>0</v>
      </c>
      <c r="V546" s="21" t="n">
        <v>0</v>
      </c>
      <c r="W546" s="116"/>
      <c r="X546" s="116"/>
    </row>
    <row r="547" s="60" customFormat="true" ht="14.35" hidden="false" customHeight="false" outlineLevel="0" collapsed="false">
      <c r="A547" s="38" t="s">
        <v>897</v>
      </c>
      <c r="B547" s="37" t="s">
        <v>898</v>
      </c>
      <c r="C547" s="21" t="n">
        <f aca="false">D547+M547+Q547+V547</f>
        <v>2974106</v>
      </c>
      <c r="D547" s="21" t="n">
        <f aca="false">SUM(E547:I547)</f>
        <v>0</v>
      </c>
      <c r="E547" s="21" t="n">
        <v>0</v>
      </c>
      <c r="F547" s="21" t="n">
        <v>0</v>
      </c>
      <c r="G547" s="21" t="n">
        <v>0</v>
      </c>
      <c r="H547" s="21" t="n">
        <v>0</v>
      </c>
      <c r="I547" s="21" t="n">
        <v>0</v>
      </c>
      <c r="J547" s="117" t="n">
        <v>0</v>
      </c>
      <c r="K547" s="117" t="n">
        <v>0</v>
      </c>
      <c r="L547" s="21" t="n">
        <v>1328.89</v>
      </c>
      <c r="M547" s="21" t="n">
        <v>2974106</v>
      </c>
      <c r="N547" s="117" t="n">
        <v>0</v>
      </c>
      <c r="O547" s="117" t="n">
        <v>0</v>
      </c>
      <c r="P547" s="21" t="n">
        <v>0</v>
      </c>
      <c r="Q547" s="21" t="n">
        <v>0</v>
      </c>
      <c r="R547" s="21" t="n">
        <v>0</v>
      </c>
      <c r="S547" s="21" t="n">
        <v>0</v>
      </c>
      <c r="T547" s="21" t="n">
        <v>0</v>
      </c>
      <c r="U547" s="21" t="n">
        <v>0</v>
      </c>
      <c r="V547" s="21" t="n">
        <v>0</v>
      </c>
      <c r="W547" s="116"/>
      <c r="X547" s="116"/>
    </row>
    <row r="548" s="1" customFormat="true" ht="14.35" hidden="false" customHeight="false" outlineLevel="0" collapsed="false">
      <c r="A548" s="17" t="n">
        <v>6</v>
      </c>
      <c r="B548" s="37" t="s">
        <v>395</v>
      </c>
      <c r="C548" s="21" t="n">
        <f aca="false">C549+C556+C558+C560</f>
        <v>16946775</v>
      </c>
      <c r="D548" s="21" t="n">
        <f aca="false">D549+D556+D558+D560</f>
        <v>112795</v>
      </c>
      <c r="E548" s="21" t="n">
        <f aca="false">E549+E556+E558+E560</f>
        <v>0</v>
      </c>
      <c r="F548" s="21" t="n">
        <f aca="false">F549+F556+F558+F560</f>
        <v>112795</v>
      </c>
      <c r="G548" s="21" t="n">
        <f aca="false">G549+G556+G558+G560</f>
        <v>0</v>
      </c>
      <c r="H548" s="21" t="n">
        <f aca="false">H549+H556+H558+H560</f>
        <v>0</v>
      </c>
      <c r="I548" s="21" t="n">
        <f aca="false">I549+I556+I558+I560</f>
        <v>0</v>
      </c>
      <c r="J548" s="21" t="n">
        <f aca="false">J549+J556+J558+J560</f>
        <v>0</v>
      </c>
      <c r="K548" s="21" t="n">
        <f aca="false">K549+K556+K558+K560</f>
        <v>0</v>
      </c>
      <c r="L548" s="21" t="n">
        <f aca="false">L549+L556+L558+L560</f>
        <v>2723</v>
      </c>
      <c r="M548" s="21" t="n">
        <f aca="false">M549+M556+M558+M560</f>
        <v>6935862</v>
      </c>
      <c r="N548" s="21" t="n">
        <f aca="false">N549+N556+N558+N560</f>
        <v>0</v>
      </c>
      <c r="O548" s="21" t="n">
        <f aca="false">O549+O556+O558+O560</f>
        <v>0</v>
      </c>
      <c r="P548" s="21" t="n">
        <f aca="false">P549+P556+P558+P560</f>
        <v>1846</v>
      </c>
      <c r="Q548" s="21" t="n">
        <f aca="false">Q549+Q556+Q558+Q560</f>
        <v>9898118</v>
      </c>
      <c r="R548" s="21" t="n">
        <f aca="false">R549+R556+R558+R560</f>
        <v>0</v>
      </c>
      <c r="S548" s="21" t="n">
        <f aca="false">S549+S556+S558+S560</f>
        <v>0</v>
      </c>
      <c r="T548" s="21" t="n">
        <f aca="false">T549+T556+T558+T560</f>
        <v>0</v>
      </c>
      <c r="U548" s="21" t="n">
        <f aca="false">U549+U556+U558+U560</f>
        <v>0</v>
      </c>
      <c r="V548" s="21" t="n">
        <f aca="false">V549+V556+V558+V560</f>
        <v>0</v>
      </c>
      <c r="W548" s="116"/>
      <c r="X548" s="116"/>
    </row>
    <row r="549" s="60" customFormat="true" ht="14.35" hidden="false" customHeight="false" outlineLevel="0" collapsed="false">
      <c r="A549" s="38" t="s">
        <v>216</v>
      </c>
      <c r="B549" s="37" t="s">
        <v>396</v>
      </c>
      <c r="C549" s="21" t="n">
        <f aca="false">SUM(C550:C555)</f>
        <v>10532676</v>
      </c>
      <c r="D549" s="21" t="n">
        <f aca="false">SUM(D550:D555)</f>
        <v>0</v>
      </c>
      <c r="E549" s="21" t="n">
        <f aca="false">SUM(E550:E555)</f>
        <v>0</v>
      </c>
      <c r="F549" s="21" t="n">
        <f aca="false">SUM(F550:F555)</f>
        <v>0</v>
      </c>
      <c r="G549" s="21" t="n">
        <f aca="false">SUM(G550:G555)</f>
        <v>0</v>
      </c>
      <c r="H549" s="21" t="n">
        <f aca="false">SUM(H550:H555)</f>
        <v>0</v>
      </c>
      <c r="I549" s="21" t="n">
        <f aca="false">SUM(I550:I555)</f>
        <v>0</v>
      </c>
      <c r="J549" s="21" t="n">
        <f aca="false">SUM(J550:J555)</f>
        <v>0</v>
      </c>
      <c r="K549" s="21" t="n">
        <f aca="false">SUM(K550:K555)</f>
        <v>0</v>
      </c>
      <c r="L549" s="21" t="n">
        <f aca="false">SUM(L550:L555)</f>
        <v>1675</v>
      </c>
      <c r="M549" s="21" t="n">
        <f aca="false">SUM(M550:M555)</f>
        <v>4401277</v>
      </c>
      <c r="N549" s="21" t="n">
        <f aca="false">SUM(N550:N555)</f>
        <v>0</v>
      </c>
      <c r="O549" s="21" t="n">
        <f aca="false">SUM(O550:O555)</f>
        <v>0</v>
      </c>
      <c r="P549" s="21" t="n">
        <f aca="false">SUM(P550:P555)</f>
        <v>1071</v>
      </c>
      <c r="Q549" s="21" t="n">
        <f aca="false">SUM(Q550:Q555)</f>
        <v>6131399</v>
      </c>
      <c r="R549" s="21" t="n">
        <f aca="false">SUM(R550:R555)</f>
        <v>0</v>
      </c>
      <c r="S549" s="21" t="n">
        <f aca="false">SUM(S550:S555)</f>
        <v>0</v>
      </c>
      <c r="T549" s="21" t="n">
        <f aca="false">SUM(T550:T555)</f>
        <v>0</v>
      </c>
      <c r="U549" s="21" t="n">
        <f aca="false">SUM(U550:U555)</f>
        <v>0</v>
      </c>
      <c r="V549" s="21" t="n">
        <f aca="false">SUM(V550:V555)</f>
        <v>0</v>
      </c>
      <c r="W549" s="116"/>
      <c r="X549" s="116"/>
    </row>
    <row r="550" s="60" customFormat="true" ht="15" hidden="false" customHeight="true" outlineLevel="0" collapsed="false">
      <c r="A550" s="38" t="s">
        <v>218</v>
      </c>
      <c r="B550" s="37" t="s">
        <v>899</v>
      </c>
      <c r="C550" s="21" t="n">
        <f aca="false">D550+M550+Q550+V550</f>
        <v>2301059</v>
      </c>
      <c r="D550" s="21" t="n">
        <f aca="false">SUM(E550:I550)</f>
        <v>0</v>
      </c>
      <c r="E550" s="21" t="n">
        <v>0</v>
      </c>
      <c r="F550" s="21" t="n">
        <v>0</v>
      </c>
      <c r="G550" s="21" t="n">
        <v>0</v>
      </c>
      <c r="H550" s="21" t="n">
        <v>0</v>
      </c>
      <c r="I550" s="21" t="n">
        <v>0</v>
      </c>
      <c r="J550" s="21" t="n">
        <v>0</v>
      </c>
      <c r="K550" s="21" t="n">
        <v>0</v>
      </c>
      <c r="L550" s="21" t="n">
        <v>283</v>
      </c>
      <c r="M550" s="21" t="n">
        <v>712110</v>
      </c>
      <c r="N550" s="21" t="n">
        <v>0</v>
      </c>
      <c r="O550" s="21" t="n">
        <v>0</v>
      </c>
      <c r="P550" s="21" t="n">
        <v>286.3</v>
      </c>
      <c r="Q550" s="21" t="n">
        <v>1588949</v>
      </c>
      <c r="R550" s="21" t="n">
        <v>0</v>
      </c>
      <c r="S550" s="21" t="n">
        <v>0</v>
      </c>
      <c r="T550" s="21" t="n">
        <v>0</v>
      </c>
      <c r="U550" s="21" t="n">
        <v>0</v>
      </c>
      <c r="V550" s="21" t="n">
        <v>0</v>
      </c>
      <c r="W550" s="116"/>
      <c r="X550" s="116"/>
    </row>
    <row r="551" s="60" customFormat="true" ht="14.35" hidden="false" customHeight="false" outlineLevel="0" collapsed="false">
      <c r="A551" s="38" t="s">
        <v>220</v>
      </c>
      <c r="B551" s="37" t="s">
        <v>900</v>
      </c>
      <c r="C551" s="21" t="n">
        <f aca="false">D551+M551+Q551+V551</f>
        <v>3895855</v>
      </c>
      <c r="D551" s="21" t="n">
        <f aca="false">SUM(E551:I551)</f>
        <v>0</v>
      </c>
      <c r="E551" s="21" t="n">
        <v>0</v>
      </c>
      <c r="F551" s="21" t="n">
        <v>0</v>
      </c>
      <c r="G551" s="21" t="n">
        <v>0</v>
      </c>
      <c r="H551" s="21" t="n">
        <v>0</v>
      </c>
      <c r="I551" s="21" t="n">
        <v>0</v>
      </c>
      <c r="J551" s="21" t="n">
        <v>0</v>
      </c>
      <c r="K551" s="21" t="n">
        <v>0</v>
      </c>
      <c r="L551" s="21" t="n">
        <v>412</v>
      </c>
      <c r="M551" s="21" t="n">
        <v>1068409</v>
      </c>
      <c r="N551" s="21" t="n">
        <v>0</v>
      </c>
      <c r="O551" s="21" t="n">
        <v>0</v>
      </c>
      <c r="P551" s="21" t="n">
        <v>478</v>
      </c>
      <c r="Q551" s="21" t="n">
        <v>2827446</v>
      </c>
      <c r="R551" s="21" t="n">
        <v>0</v>
      </c>
      <c r="S551" s="21" t="n">
        <v>0</v>
      </c>
      <c r="T551" s="21" t="n">
        <v>0</v>
      </c>
      <c r="U551" s="21" t="n">
        <v>0</v>
      </c>
      <c r="V551" s="21" t="n">
        <v>0</v>
      </c>
      <c r="W551" s="116"/>
      <c r="X551" s="116"/>
    </row>
    <row r="552" s="60" customFormat="true" ht="14.35" hidden="false" customHeight="false" outlineLevel="0" collapsed="false">
      <c r="A552" s="38" t="s">
        <v>405</v>
      </c>
      <c r="B552" s="37" t="s">
        <v>901</v>
      </c>
      <c r="C552" s="21" t="n">
        <f aca="false">D552+M552+Q552+V552</f>
        <v>1715004</v>
      </c>
      <c r="D552" s="21" t="n">
        <f aca="false">SUM(E552:I552)</f>
        <v>0</v>
      </c>
      <c r="E552" s="21" t="n">
        <v>0</v>
      </c>
      <c r="F552" s="21" t="n">
        <v>0</v>
      </c>
      <c r="G552" s="21" t="n">
        <v>0</v>
      </c>
      <c r="H552" s="21" t="n">
        <v>0</v>
      </c>
      <c r="I552" s="21" t="n">
        <v>0</v>
      </c>
      <c r="J552" s="21" t="n">
        <v>0</v>
      </c>
      <c r="K552" s="21" t="n">
        <v>0</v>
      </c>
      <c r="L552" s="21" t="n">
        <v>0</v>
      </c>
      <c r="M552" s="21" t="n">
        <v>0</v>
      </c>
      <c r="N552" s="21" t="n">
        <v>0</v>
      </c>
      <c r="O552" s="21" t="n">
        <v>0</v>
      </c>
      <c r="P552" s="21" t="n">
        <v>306.7</v>
      </c>
      <c r="Q552" s="21" t="n">
        <v>1715004</v>
      </c>
      <c r="R552" s="21" t="n">
        <v>0</v>
      </c>
      <c r="S552" s="21" t="n">
        <v>0</v>
      </c>
      <c r="T552" s="21" t="n">
        <v>0</v>
      </c>
      <c r="U552" s="21" t="n">
        <v>0</v>
      </c>
      <c r="V552" s="21" t="n">
        <v>0</v>
      </c>
      <c r="W552" s="116"/>
      <c r="X552" s="116"/>
    </row>
    <row r="553" s="60" customFormat="true" ht="14.35" hidden="false" customHeight="false" outlineLevel="0" collapsed="false">
      <c r="A553" s="38" t="s">
        <v>406</v>
      </c>
      <c r="B553" s="37" t="s">
        <v>902</v>
      </c>
      <c r="C553" s="21" t="n">
        <f aca="false">D553+M553+Q553+V553</f>
        <v>817207</v>
      </c>
      <c r="D553" s="21" t="n">
        <f aca="false">SUM(E553:I553)</f>
        <v>0</v>
      </c>
      <c r="E553" s="21" t="n">
        <v>0</v>
      </c>
      <c r="F553" s="21" t="n">
        <v>0</v>
      </c>
      <c r="G553" s="21" t="n">
        <v>0</v>
      </c>
      <c r="H553" s="21" t="n">
        <v>0</v>
      </c>
      <c r="I553" s="21" t="n">
        <v>0</v>
      </c>
      <c r="J553" s="21" t="n">
        <v>0</v>
      </c>
      <c r="K553" s="21" t="n">
        <v>0</v>
      </c>
      <c r="L553" s="21" t="n">
        <v>290</v>
      </c>
      <c r="M553" s="21" t="n">
        <v>817207</v>
      </c>
      <c r="N553" s="21" t="n">
        <v>0</v>
      </c>
      <c r="O553" s="21" t="n">
        <v>0</v>
      </c>
      <c r="P553" s="21" t="n">
        <v>0</v>
      </c>
      <c r="Q553" s="21" t="n">
        <v>0</v>
      </c>
      <c r="R553" s="21" t="n">
        <v>0</v>
      </c>
      <c r="S553" s="21" t="n">
        <v>0</v>
      </c>
      <c r="T553" s="21" t="n">
        <v>0</v>
      </c>
      <c r="U553" s="21" t="n">
        <v>0</v>
      </c>
      <c r="V553" s="21" t="n">
        <v>0</v>
      </c>
      <c r="W553" s="116"/>
      <c r="X553" s="116"/>
    </row>
    <row r="554" s="60" customFormat="true" ht="14.35" hidden="false" customHeight="false" outlineLevel="0" collapsed="false">
      <c r="A554" s="38" t="s">
        <v>408</v>
      </c>
      <c r="B554" s="37" t="s">
        <v>903</v>
      </c>
      <c r="C554" s="21" t="n">
        <f aca="false">D554+M554+Q554+V554</f>
        <v>733535</v>
      </c>
      <c r="D554" s="21" t="n">
        <f aca="false">SUM(E554:I554)</f>
        <v>0</v>
      </c>
      <c r="E554" s="21" t="n">
        <v>0</v>
      </c>
      <c r="F554" s="21" t="n">
        <v>0</v>
      </c>
      <c r="G554" s="21" t="n">
        <v>0</v>
      </c>
      <c r="H554" s="21" t="n">
        <v>0</v>
      </c>
      <c r="I554" s="21" t="n">
        <v>0</v>
      </c>
      <c r="J554" s="21" t="n">
        <v>0</v>
      </c>
      <c r="K554" s="21" t="n">
        <v>0</v>
      </c>
      <c r="L554" s="21" t="n">
        <v>283</v>
      </c>
      <c r="M554" s="21" t="n">
        <v>733535</v>
      </c>
      <c r="N554" s="21" t="n">
        <v>0</v>
      </c>
      <c r="O554" s="21" t="n">
        <v>0</v>
      </c>
      <c r="P554" s="21" t="n">
        <v>0</v>
      </c>
      <c r="Q554" s="21" t="n">
        <v>0</v>
      </c>
      <c r="R554" s="21" t="n">
        <v>0</v>
      </c>
      <c r="S554" s="21" t="n">
        <v>0</v>
      </c>
      <c r="T554" s="21" t="n">
        <v>0</v>
      </c>
      <c r="U554" s="21" t="n">
        <v>0</v>
      </c>
      <c r="V554" s="21" t="n">
        <v>0</v>
      </c>
      <c r="W554" s="116"/>
      <c r="X554" s="116"/>
    </row>
    <row r="555" s="60" customFormat="true" ht="14.35" hidden="false" customHeight="false" outlineLevel="0" collapsed="false">
      <c r="A555" s="38" t="s">
        <v>410</v>
      </c>
      <c r="B555" s="37" t="s">
        <v>904</v>
      </c>
      <c r="C555" s="21" t="n">
        <f aca="false">D555+M555+Q555+V555</f>
        <v>1070016</v>
      </c>
      <c r="D555" s="21" t="n">
        <f aca="false">SUM(E555:I555)</f>
        <v>0</v>
      </c>
      <c r="E555" s="21" t="n">
        <v>0</v>
      </c>
      <c r="F555" s="21" t="n">
        <v>0</v>
      </c>
      <c r="G555" s="21" t="n">
        <v>0</v>
      </c>
      <c r="H555" s="21" t="n">
        <v>0</v>
      </c>
      <c r="I555" s="21" t="n">
        <v>0</v>
      </c>
      <c r="J555" s="21" t="n">
        <v>0</v>
      </c>
      <c r="K555" s="21" t="n">
        <v>0</v>
      </c>
      <c r="L555" s="21" t="n">
        <v>407</v>
      </c>
      <c r="M555" s="21" t="n">
        <v>1070016</v>
      </c>
      <c r="N555" s="21" t="n">
        <v>0</v>
      </c>
      <c r="O555" s="21" t="n">
        <v>0</v>
      </c>
      <c r="P555" s="21" t="n">
        <v>0</v>
      </c>
      <c r="Q555" s="21" t="n">
        <v>0</v>
      </c>
      <c r="R555" s="21" t="n">
        <v>0</v>
      </c>
      <c r="S555" s="21" t="n">
        <v>0</v>
      </c>
      <c r="T555" s="21" t="n">
        <v>0</v>
      </c>
      <c r="U555" s="21" t="n">
        <v>0</v>
      </c>
      <c r="V555" s="21" t="n">
        <v>0</v>
      </c>
      <c r="W555" s="116"/>
      <c r="X555" s="116"/>
    </row>
    <row r="556" s="60" customFormat="true" ht="14.35" hidden="false" customHeight="false" outlineLevel="0" collapsed="false">
      <c r="A556" s="38" t="s">
        <v>905</v>
      </c>
      <c r="B556" s="37" t="s">
        <v>906</v>
      </c>
      <c r="C556" s="21" t="n">
        <f aca="false">C557</f>
        <v>1193954</v>
      </c>
      <c r="D556" s="21" t="n">
        <f aca="false">D557</f>
        <v>112795</v>
      </c>
      <c r="E556" s="21" t="n">
        <f aca="false">E557</f>
        <v>0</v>
      </c>
      <c r="F556" s="21" t="n">
        <f aca="false">F557</f>
        <v>112795</v>
      </c>
      <c r="G556" s="21" t="n">
        <f aca="false">G557</f>
        <v>0</v>
      </c>
      <c r="H556" s="21" t="n">
        <f aca="false">H557</f>
        <v>0</v>
      </c>
      <c r="I556" s="21" t="n">
        <f aca="false">I557</f>
        <v>0</v>
      </c>
      <c r="J556" s="21" t="n">
        <f aca="false">J557</f>
        <v>0</v>
      </c>
      <c r="K556" s="21" t="n">
        <f aca="false">K557</f>
        <v>0</v>
      </c>
      <c r="L556" s="21" t="n">
        <f aca="false">L557</f>
        <v>450</v>
      </c>
      <c r="M556" s="21" t="n">
        <f aca="false">M557</f>
        <v>1081159</v>
      </c>
      <c r="N556" s="21" t="n">
        <f aca="false">N557</f>
        <v>0</v>
      </c>
      <c r="O556" s="21" t="n">
        <f aca="false">O557</f>
        <v>0</v>
      </c>
      <c r="P556" s="21" t="n">
        <f aca="false">P557</f>
        <v>0</v>
      </c>
      <c r="Q556" s="21" t="n">
        <f aca="false">Q557</f>
        <v>0</v>
      </c>
      <c r="R556" s="21" t="n">
        <f aca="false">R557</f>
        <v>0</v>
      </c>
      <c r="S556" s="21" t="n">
        <f aca="false">S557</f>
        <v>0</v>
      </c>
      <c r="T556" s="21" t="n">
        <f aca="false">T557</f>
        <v>0</v>
      </c>
      <c r="U556" s="21" t="n">
        <f aca="false">U557</f>
        <v>0</v>
      </c>
      <c r="V556" s="21" t="n">
        <f aca="false">V557</f>
        <v>0</v>
      </c>
      <c r="W556" s="116"/>
      <c r="X556" s="116"/>
    </row>
    <row r="557" s="60" customFormat="true" ht="14.35" hidden="false" customHeight="false" outlineLevel="0" collapsed="false">
      <c r="A557" s="38" t="s">
        <v>907</v>
      </c>
      <c r="B557" s="37" t="s">
        <v>908</v>
      </c>
      <c r="C557" s="21" t="n">
        <f aca="false">D557+M557+Q557+V557</f>
        <v>1193954</v>
      </c>
      <c r="D557" s="21" t="n">
        <f aca="false">SUM(E557:I557)</f>
        <v>112795</v>
      </c>
      <c r="E557" s="21" t="n">
        <v>0</v>
      </c>
      <c r="F557" s="21" t="n">
        <v>112795</v>
      </c>
      <c r="G557" s="21" t="n">
        <v>0</v>
      </c>
      <c r="H557" s="21" t="n">
        <v>0</v>
      </c>
      <c r="I557" s="21" t="n">
        <v>0</v>
      </c>
      <c r="J557" s="21" t="n">
        <v>0</v>
      </c>
      <c r="K557" s="21" t="n">
        <v>0</v>
      </c>
      <c r="L557" s="21" t="n">
        <v>450</v>
      </c>
      <c r="M557" s="21" t="n">
        <v>1081159</v>
      </c>
      <c r="N557" s="21" t="n">
        <v>0</v>
      </c>
      <c r="O557" s="21" t="n">
        <v>0</v>
      </c>
      <c r="P557" s="21" t="n">
        <v>0</v>
      </c>
      <c r="Q557" s="21" t="n">
        <v>0</v>
      </c>
      <c r="R557" s="21" t="n">
        <v>0</v>
      </c>
      <c r="S557" s="21" t="n">
        <v>0</v>
      </c>
      <c r="T557" s="21" t="n">
        <v>0</v>
      </c>
      <c r="U557" s="21" t="n">
        <v>0</v>
      </c>
      <c r="V557" s="21" t="n">
        <v>0</v>
      </c>
      <c r="W557" s="116"/>
      <c r="X557" s="116"/>
    </row>
    <row r="558" customFormat="false" ht="14.35" hidden="false" customHeight="false" outlineLevel="0" collapsed="false">
      <c r="A558" s="38" t="s">
        <v>909</v>
      </c>
      <c r="B558" s="37" t="s">
        <v>400</v>
      </c>
      <c r="C558" s="21" t="n">
        <f aca="false">C559</f>
        <v>1453426</v>
      </c>
      <c r="D558" s="21" t="n">
        <f aca="false">D559</f>
        <v>0</v>
      </c>
      <c r="E558" s="21" t="n">
        <f aca="false">E559</f>
        <v>0</v>
      </c>
      <c r="F558" s="21" t="n">
        <f aca="false">F559</f>
        <v>0</v>
      </c>
      <c r="G558" s="21" t="n">
        <f aca="false">G559</f>
        <v>0</v>
      </c>
      <c r="H558" s="21" t="n">
        <f aca="false">H559</f>
        <v>0</v>
      </c>
      <c r="I558" s="21" t="n">
        <f aca="false">I559</f>
        <v>0</v>
      </c>
      <c r="J558" s="21" t="n">
        <f aca="false">J559</f>
        <v>0</v>
      </c>
      <c r="K558" s="21" t="n">
        <f aca="false">K559</f>
        <v>0</v>
      </c>
      <c r="L558" s="21" t="n">
        <f aca="false">L559</f>
        <v>598</v>
      </c>
      <c r="M558" s="21" t="n">
        <f aca="false">M559</f>
        <v>1453426</v>
      </c>
      <c r="N558" s="21" t="n">
        <f aca="false">N559</f>
        <v>0</v>
      </c>
      <c r="O558" s="21" t="n">
        <f aca="false">O559</f>
        <v>0</v>
      </c>
      <c r="P558" s="21" t="n">
        <f aca="false">P559</f>
        <v>0</v>
      </c>
      <c r="Q558" s="21" t="n">
        <f aca="false">Q559</f>
        <v>0</v>
      </c>
      <c r="R558" s="21" t="n">
        <f aca="false">R559</f>
        <v>0</v>
      </c>
      <c r="S558" s="21" t="n">
        <f aca="false">S559</f>
        <v>0</v>
      </c>
      <c r="T558" s="21" t="n">
        <f aca="false">T559</f>
        <v>0</v>
      </c>
      <c r="U558" s="21" t="n">
        <f aca="false">U559</f>
        <v>0</v>
      </c>
      <c r="V558" s="21" t="n">
        <f aca="false">V559</f>
        <v>0</v>
      </c>
      <c r="W558" s="116"/>
      <c r="X558" s="116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1"/>
      <c r="DQ558" s="1"/>
      <c r="DR558" s="1"/>
      <c r="DS558" s="1"/>
      <c r="DT558" s="1"/>
      <c r="DU558" s="1"/>
      <c r="DV558" s="1"/>
      <c r="DW558" s="1"/>
      <c r="DX558" s="1"/>
      <c r="DY558" s="1"/>
      <c r="DZ558" s="1"/>
      <c r="EA558" s="1"/>
      <c r="EB558" s="1"/>
      <c r="EC558" s="1"/>
      <c r="ED558" s="1"/>
      <c r="EE558" s="1"/>
      <c r="EF558" s="1"/>
      <c r="EG558" s="1"/>
      <c r="EH558" s="1"/>
      <c r="EI558" s="1"/>
      <c r="EJ558" s="1"/>
      <c r="EK558" s="1"/>
      <c r="EL558" s="1"/>
      <c r="EM558" s="1"/>
      <c r="EN558" s="1"/>
      <c r="EO558" s="1"/>
      <c r="EP558" s="1"/>
      <c r="EQ558" s="1"/>
      <c r="ER558" s="1"/>
      <c r="ES558" s="1"/>
      <c r="ET558" s="1"/>
      <c r="EU558" s="1"/>
      <c r="EV558" s="1"/>
      <c r="EW558" s="1"/>
      <c r="EX558" s="1"/>
      <c r="EY558" s="1"/>
      <c r="EZ558" s="1"/>
      <c r="FA558" s="1"/>
      <c r="FB558" s="1"/>
      <c r="FC558" s="1"/>
      <c r="FD558" s="1"/>
      <c r="FE558" s="1"/>
      <c r="FF558" s="1"/>
      <c r="FG558" s="1"/>
      <c r="FH558" s="1"/>
      <c r="FI558" s="1"/>
      <c r="FJ558" s="1"/>
      <c r="FK558" s="1"/>
      <c r="FL558" s="1"/>
      <c r="FM558" s="1"/>
      <c r="FN558" s="1"/>
      <c r="FO558" s="1"/>
      <c r="FP558" s="1"/>
      <c r="FQ558" s="1"/>
      <c r="FR558" s="1"/>
      <c r="FS558" s="1"/>
      <c r="FT558" s="1"/>
      <c r="FU558" s="1"/>
      <c r="FV558" s="1"/>
      <c r="FW558" s="1"/>
      <c r="FX558" s="1"/>
      <c r="FY558" s="1"/>
      <c r="FZ558" s="1"/>
      <c r="GA558" s="1"/>
      <c r="GB558" s="1"/>
      <c r="GC558" s="1"/>
      <c r="GD558" s="1"/>
      <c r="GE558" s="1"/>
      <c r="GF558" s="1"/>
      <c r="GG558" s="1"/>
      <c r="GH558" s="1"/>
      <c r="GI558" s="1"/>
      <c r="GJ558" s="1"/>
      <c r="GK558" s="1"/>
      <c r="GL558" s="1"/>
      <c r="GM558" s="1"/>
      <c r="GN558" s="1"/>
      <c r="GO558" s="1"/>
      <c r="GP558" s="1"/>
      <c r="GQ558" s="1"/>
      <c r="GR558" s="1"/>
      <c r="GS558" s="1"/>
      <c r="GT558" s="1"/>
      <c r="GU558" s="1"/>
      <c r="GV558" s="1"/>
      <c r="GW558" s="1"/>
      <c r="GX558" s="1"/>
      <c r="GY558" s="1"/>
      <c r="GZ558" s="1"/>
      <c r="HA558" s="1"/>
      <c r="HB558" s="1"/>
      <c r="HC558" s="1"/>
      <c r="HD558" s="1"/>
      <c r="HE558" s="1"/>
      <c r="HF558" s="1"/>
      <c r="HG558" s="1"/>
      <c r="HH558" s="1"/>
      <c r="HI558" s="1"/>
      <c r="HJ558" s="1"/>
      <c r="HK558" s="1"/>
      <c r="HL558" s="1"/>
      <c r="HM558" s="1"/>
      <c r="HN558" s="1"/>
      <c r="HO558" s="1"/>
      <c r="HP558" s="1"/>
      <c r="HQ558" s="1"/>
      <c r="HR558" s="1"/>
      <c r="HS558" s="1"/>
      <c r="HT558" s="1"/>
      <c r="HU558" s="1"/>
      <c r="HV558" s="1"/>
      <c r="HW558" s="1"/>
      <c r="HX558" s="1"/>
      <c r="HY558" s="1"/>
      <c r="HZ558" s="1"/>
      <c r="IA558" s="1"/>
      <c r="IB558" s="1"/>
      <c r="IC558" s="1"/>
    </row>
    <row r="559" s="1" customFormat="true" ht="14.35" hidden="false" customHeight="false" outlineLevel="0" collapsed="false">
      <c r="A559" s="38" t="s">
        <v>910</v>
      </c>
      <c r="B559" s="37" t="s">
        <v>402</v>
      </c>
      <c r="C559" s="21" t="n">
        <f aca="false">D559+M559+Q559+V559</f>
        <v>1453426</v>
      </c>
      <c r="D559" s="21" t="n">
        <f aca="false">SUM(E559:I559)</f>
        <v>0</v>
      </c>
      <c r="E559" s="21" t="n">
        <v>0</v>
      </c>
      <c r="F559" s="21" t="n">
        <v>0</v>
      </c>
      <c r="G559" s="21" t="n">
        <v>0</v>
      </c>
      <c r="H559" s="21" t="n">
        <v>0</v>
      </c>
      <c r="I559" s="21" t="n">
        <v>0</v>
      </c>
      <c r="J559" s="21" t="n">
        <v>0</v>
      </c>
      <c r="K559" s="21" t="n">
        <v>0</v>
      </c>
      <c r="L559" s="21" t="n">
        <v>598</v>
      </c>
      <c r="M559" s="21" t="n">
        <v>1453426</v>
      </c>
      <c r="N559" s="21" t="n">
        <v>0</v>
      </c>
      <c r="O559" s="21" t="n">
        <v>0</v>
      </c>
      <c r="P559" s="21" t="n">
        <v>0</v>
      </c>
      <c r="Q559" s="21" t="n">
        <v>0</v>
      </c>
      <c r="R559" s="21" t="n">
        <v>0</v>
      </c>
      <c r="S559" s="21" t="n">
        <v>0</v>
      </c>
      <c r="T559" s="21" t="n">
        <v>0</v>
      </c>
      <c r="U559" s="21" t="n">
        <v>0</v>
      </c>
      <c r="V559" s="21" t="n">
        <v>0</v>
      </c>
      <c r="W559" s="116"/>
      <c r="X559" s="116"/>
    </row>
    <row r="560" s="80" customFormat="true" ht="14.35" hidden="false" customHeight="false" outlineLevel="0" collapsed="false">
      <c r="A560" s="38" t="s">
        <v>911</v>
      </c>
      <c r="B560" s="37" t="s">
        <v>912</v>
      </c>
      <c r="C560" s="21" t="n">
        <f aca="false">C561</f>
        <v>3766719</v>
      </c>
      <c r="D560" s="21" t="n">
        <f aca="false">D561</f>
        <v>0</v>
      </c>
      <c r="E560" s="21" t="n">
        <f aca="false">E561</f>
        <v>0</v>
      </c>
      <c r="F560" s="21" t="n">
        <f aca="false">F561</f>
        <v>0</v>
      </c>
      <c r="G560" s="21" t="n">
        <f aca="false">G561</f>
        <v>0</v>
      </c>
      <c r="H560" s="21" t="n">
        <f aca="false">H561</f>
        <v>0</v>
      </c>
      <c r="I560" s="21" t="n">
        <f aca="false">I561</f>
        <v>0</v>
      </c>
      <c r="J560" s="21" t="n">
        <f aca="false">J561</f>
        <v>0</v>
      </c>
      <c r="K560" s="21" t="n">
        <f aca="false">K561</f>
        <v>0</v>
      </c>
      <c r="L560" s="21" t="n">
        <f aca="false">L561</f>
        <v>0</v>
      </c>
      <c r="M560" s="21" t="n">
        <f aca="false">M561</f>
        <v>0</v>
      </c>
      <c r="N560" s="21" t="n">
        <f aca="false">N561</f>
        <v>0</v>
      </c>
      <c r="O560" s="21" t="n">
        <f aca="false">O561</f>
        <v>0</v>
      </c>
      <c r="P560" s="21" t="n">
        <f aca="false">P561</f>
        <v>775</v>
      </c>
      <c r="Q560" s="21" t="n">
        <f aca="false">Q561</f>
        <v>3766719</v>
      </c>
      <c r="R560" s="21" t="n">
        <f aca="false">R561</f>
        <v>0</v>
      </c>
      <c r="S560" s="21" t="n">
        <f aca="false">S561</f>
        <v>0</v>
      </c>
      <c r="T560" s="21" t="n">
        <f aca="false">T561</f>
        <v>0</v>
      </c>
      <c r="U560" s="21" t="n">
        <f aca="false">U561</f>
        <v>0</v>
      </c>
      <c r="V560" s="21" t="n">
        <f aca="false">V561</f>
        <v>0</v>
      </c>
      <c r="W560" s="116"/>
      <c r="X560" s="116"/>
      <c r="Y560" s="60"/>
      <c r="Z560" s="60"/>
      <c r="AA560" s="60"/>
      <c r="AB560" s="60"/>
      <c r="AC560" s="60"/>
      <c r="AD560" s="60"/>
      <c r="AE560" s="60"/>
      <c r="AF560" s="60"/>
      <c r="AG560" s="60"/>
      <c r="AH560" s="60"/>
      <c r="AI560" s="60"/>
      <c r="AJ560" s="60"/>
      <c r="AK560" s="60"/>
      <c r="AL560" s="60"/>
      <c r="AM560" s="60"/>
      <c r="AN560" s="60"/>
      <c r="AO560" s="60"/>
      <c r="AP560" s="60"/>
      <c r="AQ560" s="60"/>
      <c r="AR560" s="60"/>
      <c r="AS560" s="60"/>
      <c r="AT560" s="60"/>
      <c r="AU560" s="60"/>
      <c r="AV560" s="60"/>
      <c r="AW560" s="60"/>
      <c r="AX560" s="60"/>
      <c r="AY560" s="60"/>
      <c r="AZ560" s="60"/>
      <c r="BA560" s="60"/>
      <c r="BB560" s="60"/>
      <c r="BC560" s="60"/>
      <c r="BD560" s="60"/>
      <c r="BE560" s="60"/>
      <c r="BF560" s="60"/>
      <c r="BG560" s="60"/>
      <c r="BH560" s="60"/>
      <c r="BI560" s="60"/>
      <c r="BJ560" s="60"/>
      <c r="BK560" s="60"/>
      <c r="BL560" s="60"/>
      <c r="BM560" s="60"/>
      <c r="BN560" s="60"/>
      <c r="BO560" s="60"/>
      <c r="BP560" s="60"/>
      <c r="BQ560" s="60"/>
      <c r="BR560" s="60"/>
      <c r="BS560" s="60"/>
      <c r="BT560" s="60"/>
      <c r="BU560" s="60"/>
      <c r="BV560" s="60"/>
      <c r="BW560" s="60"/>
      <c r="BX560" s="60"/>
      <c r="BY560" s="60"/>
      <c r="BZ560" s="60"/>
      <c r="CA560" s="60"/>
      <c r="CB560" s="60"/>
      <c r="CC560" s="60"/>
      <c r="CD560" s="60"/>
      <c r="CE560" s="60"/>
      <c r="CF560" s="60"/>
      <c r="CG560" s="60"/>
      <c r="CH560" s="60"/>
      <c r="CI560" s="60"/>
      <c r="CJ560" s="60"/>
      <c r="CK560" s="60"/>
      <c r="CL560" s="60"/>
      <c r="CM560" s="60"/>
      <c r="CN560" s="60"/>
      <c r="CO560" s="60"/>
      <c r="CP560" s="60"/>
      <c r="CQ560" s="60"/>
      <c r="CR560" s="60"/>
      <c r="CS560" s="60"/>
      <c r="CT560" s="60"/>
      <c r="CU560" s="60"/>
      <c r="CV560" s="60"/>
      <c r="CW560" s="60"/>
      <c r="CX560" s="60"/>
      <c r="CY560" s="60"/>
      <c r="CZ560" s="60"/>
      <c r="DA560" s="60"/>
      <c r="DB560" s="60"/>
      <c r="DC560" s="60"/>
      <c r="DD560" s="60"/>
      <c r="DE560" s="60"/>
      <c r="DF560" s="60"/>
      <c r="DG560" s="60"/>
      <c r="DH560" s="60"/>
      <c r="DI560" s="60"/>
      <c r="DJ560" s="60"/>
      <c r="DK560" s="60"/>
      <c r="DL560" s="60"/>
      <c r="DM560" s="60"/>
      <c r="DN560" s="60"/>
      <c r="DO560" s="60"/>
      <c r="DP560" s="60"/>
      <c r="DQ560" s="60"/>
      <c r="DR560" s="60"/>
      <c r="DS560" s="60"/>
      <c r="DT560" s="60"/>
      <c r="DU560" s="60"/>
      <c r="DV560" s="60"/>
      <c r="DW560" s="60"/>
      <c r="DX560" s="60"/>
      <c r="DY560" s="60"/>
      <c r="DZ560" s="60"/>
      <c r="EA560" s="60"/>
      <c r="EB560" s="60"/>
      <c r="EC560" s="60"/>
      <c r="ED560" s="60"/>
      <c r="EE560" s="60"/>
      <c r="EF560" s="60"/>
      <c r="EG560" s="60"/>
      <c r="EH560" s="60"/>
      <c r="EI560" s="60"/>
      <c r="EJ560" s="60"/>
      <c r="EK560" s="60"/>
      <c r="EL560" s="60"/>
      <c r="EM560" s="60"/>
      <c r="EN560" s="60"/>
      <c r="EO560" s="60"/>
      <c r="EP560" s="60"/>
      <c r="EQ560" s="60"/>
      <c r="ER560" s="60"/>
      <c r="ES560" s="60"/>
      <c r="ET560" s="60"/>
      <c r="EU560" s="60"/>
      <c r="EV560" s="60"/>
      <c r="EW560" s="60"/>
      <c r="EX560" s="60"/>
      <c r="EY560" s="60"/>
      <c r="EZ560" s="60"/>
      <c r="FA560" s="60"/>
      <c r="FB560" s="60"/>
      <c r="FC560" s="60"/>
      <c r="FD560" s="60"/>
      <c r="FE560" s="60"/>
      <c r="FF560" s="60"/>
      <c r="FG560" s="60"/>
      <c r="FH560" s="60"/>
      <c r="FI560" s="60"/>
      <c r="FJ560" s="60"/>
      <c r="FK560" s="60"/>
      <c r="FL560" s="60"/>
      <c r="FM560" s="60"/>
      <c r="FN560" s="60"/>
      <c r="FO560" s="60"/>
      <c r="FP560" s="60"/>
      <c r="FQ560" s="60"/>
      <c r="FR560" s="60"/>
      <c r="FS560" s="60"/>
      <c r="FT560" s="60"/>
      <c r="FU560" s="60"/>
      <c r="FV560" s="60"/>
      <c r="FW560" s="60"/>
      <c r="FX560" s="60"/>
      <c r="FY560" s="60"/>
      <c r="FZ560" s="60"/>
      <c r="GA560" s="60"/>
      <c r="GB560" s="60"/>
      <c r="GC560" s="60"/>
      <c r="GD560" s="60"/>
      <c r="GE560" s="60"/>
      <c r="GF560" s="60"/>
      <c r="GG560" s="60"/>
      <c r="GH560" s="60"/>
      <c r="GI560" s="60"/>
      <c r="GJ560" s="60"/>
      <c r="GK560" s="60"/>
      <c r="GL560" s="60"/>
      <c r="GM560" s="60"/>
      <c r="GN560" s="60"/>
      <c r="GO560" s="60"/>
      <c r="GP560" s="60"/>
      <c r="GQ560" s="60"/>
      <c r="GR560" s="60"/>
      <c r="GS560" s="60"/>
      <c r="GT560" s="60"/>
      <c r="GU560" s="60"/>
      <c r="GV560" s="60"/>
      <c r="GW560" s="60"/>
      <c r="GX560" s="60"/>
      <c r="GY560" s="60"/>
      <c r="GZ560" s="60"/>
      <c r="HA560" s="60"/>
      <c r="HB560" s="60"/>
      <c r="HC560" s="60"/>
      <c r="HD560" s="60"/>
      <c r="HE560" s="60"/>
      <c r="HF560" s="60"/>
      <c r="HG560" s="60"/>
      <c r="HH560" s="60"/>
      <c r="HI560" s="60"/>
      <c r="HJ560" s="60"/>
      <c r="HK560" s="60"/>
      <c r="HL560" s="60"/>
      <c r="HM560" s="60"/>
      <c r="HN560" s="60"/>
      <c r="HO560" s="60"/>
      <c r="HP560" s="60"/>
      <c r="HQ560" s="60"/>
      <c r="HR560" s="60"/>
      <c r="HS560" s="60"/>
      <c r="HT560" s="60"/>
      <c r="HU560" s="60"/>
      <c r="HV560" s="60"/>
      <c r="HW560" s="60"/>
      <c r="HX560" s="60"/>
      <c r="HY560" s="60"/>
      <c r="HZ560" s="60"/>
      <c r="IA560" s="60"/>
      <c r="IB560" s="60"/>
      <c r="IC560" s="60"/>
    </row>
    <row r="561" s="60" customFormat="true" ht="14.35" hidden="false" customHeight="false" outlineLevel="0" collapsed="false">
      <c r="A561" s="38" t="s">
        <v>913</v>
      </c>
      <c r="B561" s="39" t="s">
        <v>914</v>
      </c>
      <c r="C561" s="21" t="n">
        <f aca="false">D561+M561+Q561+V561</f>
        <v>3766719</v>
      </c>
      <c r="D561" s="21" t="n">
        <f aca="false">SUM(E561:I561)</f>
        <v>0</v>
      </c>
      <c r="E561" s="21" t="n">
        <v>0</v>
      </c>
      <c r="F561" s="21" t="n">
        <v>0</v>
      </c>
      <c r="G561" s="21" t="n">
        <v>0</v>
      </c>
      <c r="H561" s="21" t="n">
        <v>0</v>
      </c>
      <c r="I561" s="21" t="n">
        <v>0</v>
      </c>
      <c r="J561" s="21" t="n">
        <v>0</v>
      </c>
      <c r="K561" s="21" t="n">
        <v>0</v>
      </c>
      <c r="L561" s="21" t="n">
        <v>0</v>
      </c>
      <c r="M561" s="21" t="n">
        <v>0</v>
      </c>
      <c r="N561" s="21" t="n">
        <v>0</v>
      </c>
      <c r="O561" s="21" t="n">
        <v>0</v>
      </c>
      <c r="P561" s="21" t="n">
        <v>775</v>
      </c>
      <c r="Q561" s="21" t="n">
        <v>3766719</v>
      </c>
      <c r="R561" s="21" t="n">
        <v>0</v>
      </c>
      <c r="S561" s="21" t="n">
        <v>0</v>
      </c>
      <c r="T561" s="21" t="n">
        <v>0</v>
      </c>
      <c r="U561" s="21" t="n">
        <v>0</v>
      </c>
      <c r="V561" s="21" t="n">
        <v>0</v>
      </c>
      <c r="W561" s="116"/>
      <c r="X561" s="116"/>
    </row>
    <row r="562" s="1" customFormat="true" ht="14.35" hidden="false" customHeight="false" outlineLevel="0" collapsed="false">
      <c r="A562" s="17" t="n">
        <v>7</v>
      </c>
      <c r="B562" s="37" t="s">
        <v>131</v>
      </c>
      <c r="C562" s="21" t="n">
        <f aca="false">C563</f>
        <v>32261091.81</v>
      </c>
      <c r="D562" s="21" t="n">
        <f aca="false">D563</f>
        <v>13958107.62</v>
      </c>
      <c r="E562" s="21" t="n">
        <f aca="false">E563</f>
        <v>9188230.05</v>
      </c>
      <c r="F562" s="21" t="n">
        <f aca="false">F563</f>
        <v>2028676.65</v>
      </c>
      <c r="G562" s="21" t="n">
        <f aca="false">G563</f>
        <v>0</v>
      </c>
      <c r="H562" s="21" t="n">
        <f aca="false">H563</f>
        <v>2741200.92</v>
      </c>
      <c r="I562" s="21" t="n">
        <f aca="false">I563</f>
        <v>0</v>
      </c>
      <c r="J562" s="21" t="n">
        <f aca="false">J563</f>
        <v>0</v>
      </c>
      <c r="K562" s="21" t="n">
        <f aca="false">K563</f>
        <v>0</v>
      </c>
      <c r="L562" s="21" t="n">
        <f aca="false">L563</f>
        <v>1821.64</v>
      </c>
      <c r="M562" s="21" t="n">
        <f aca="false">M563</f>
        <v>6133686.53</v>
      </c>
      <c r="N562" s="21" t="n">
        <f aca="false">N563</f>
        <v>0</v>
      </c>
      <c r="O562" s="21" t="n">
        <f aca="false">O563</f>
        <v>0</v>
      </c>
      <c r="P562" s="21" t="n">
        <f aca="false">P563</f>
        <v>2294.16</v>
      </c>
      <c r="Q562" s="21" t="n">
        <f aca="false">Q563</f>
        <v>10091335.14</v>
      </c>
      <c r="R562" s="21" t="n">
        <f aca="false">R563</f>
        <v>0</v>
      </c>
      <c r="S562" s="21" t="n">
        <f aca="false">S563</f>
        <v>0</v>
      </c>
      <c r="T562" s="21" t="n">
        <f aca="false">T563</f>
        <v>0</v>
      </c>
      <c r="U562" s="21" t="n">
        <f aca="false">U563</f>
        <v>0</v>
      </c>
      <c r="V562" s="21" t="n">
        <f aca="false">V563</f>
        <v>2077962.52</v>
      </c>
      <c r="W562" s="116"/>
      <c r="X562" s="116"/>
    </row>
    <row r="563" s="60" customFormat="true" ht="14.35" hidden="false" customHeight="false" outlineLevel="0" collapsed="false">
      <c r="A563" s="38" t="s">
        <v>224</v>
      </c>
      <c r="B563" s="37" t="s">
        <v>133</v>
      </c>
      <c r="C563" s="21" t="n">
        <f aca="false">SUM(C564:C580)</f>
        <v>32261091.81</v>
      </c>
      <c r="D563" s="21" t="n">
        <f aca="false">SUM(D564:D580)</f>
        <v>13958107.62</v>
      </c>
      <c r="E563" s="21" t="n">
        <f aca="false">SUM(E564:E580)</f>
        <v>9188230.05</v>
      </c>
      <c r="F563" s="21" t="n">
        <f aca="false">SUM(F564:F580)</f>
        <v>2028676.65</v>
      </c>
      <c r="G563" s="21" t="n">
        <f aca="false">SUM(G564:G580)</f>
        <v>0</v>
      </c>
      <c r="H563" s="21" t="n">
        <f aca="false">SUM(H564:H580)</f>
        <v>2741200.92</v>
      </c>
      <c r="I563" s="21" t="n">
        <f aca="false">SUM(I564:I580)</f>
        <v>0</v>
      </c>
      <c r="J563" s="21" t="n">
        <f aca="false">SUM(J564:J580)</f>
        <v>0</v>
      </c>
      <c r="K563" s="21" t="n">
        <f aca="false">SUM(K564:K580)</f>
        <v>0</v>
      </c>
      <c r="L563" s="21" t="n">
        <f aca="false">SUM(L564:L580)</f>
        <v>1821.64</v>
      </c>
      <c r="M563" s="21" t="n">
        <f aca="false">SUM(M564:M580)</f>
        <v>6133686.53</v>
      </c>
      <c r="N563" s="21" t="n">
        <f aca="false">SUM(N564:N580)</f>
        <v>0</v>
      </c>
      <c r="O563" s="21" t="n">
        <f aca="false">SUM(O564:O580)</f>
        <v>0</v>
      </c>
      <c r="P563" s="21" t="n">
        <f aca="false">SUM(P564:P580)</f>
        <v>2294.16</v>
      </c>
      <c r="Q563" s="21" t="n">
        <f aca="false">SUM(Q564:Q580)</f>
        <v>10091335.14</v>
      </c>
      <c r="R563" s="21" t="n">
        <f aca="false">SUM(R564:R580)</f>
        <v>0</v>
      </c>
      <c r="S563" s="21" t="n">
        <f aca="false">SUM(S564:S580)</f>
        <v>0</v>
      </c>
      <c r="T563" s="21" t="n">
        <f aca="false">SUM(T564:T580)</f>
        <v>0</v>
      </c>
      <c r="U563" s="21" t="n">
        <f aca="false">SUM(U564:U580)</f>
        <v>0</v>
      </c>
      <c r="V563" s="21" t="n">
        <f aca="false">SUM(V564:V580)</f>
        <v>2077962.52</v>
      </c>
      <c r="W563" s="116"/>
      <c r="X563" s="116"/>
    </row>
    <row r="564" s="60" customFormat="true" ht="15.75" hidden="false" customHeight="false" outlineLevel="0" collapsed="false">
      <c r="A564" s="38" t="s">
        <v>226</v>
      </c>
      <c r="B564" s="133" t="s">
        <v>135</v>
      </c>
      <c r="C564" s="134" t="n">
        <f aca="false">D564+M564+Q564+V564</f>
        <v>2000836.36</v>
      </c>
      <c r="D564" s="134" t="n">
        <f aca="false">SUM(E564:I564)</f>
        <v>0</v>
      </c>
      <c r="E564" s="135" t="n">
        <v>0</v>
      </c>
      <c r="F564" s="135" t="n">
        <v>0</v>
      </c>
      <c r="G564" s="135" t="n">
        <v>0</v>
      </c>
      <c r="H564" s="135" t="n">
        <v>0</v>
      </c>
      <c r="I564" s="135" t="n">
        <v>0</v>
      </c>
      <c r="J564" s="135" t="n">
        <v>0</v>
      </c>
      <c r="K564" s="135" t="n">
        <v>0</v>
      </c>
      <c r="L564" s="135" t="n">
        <v>0</v>
      </c>
      <c r="M564" s="135" t="n">
        <v>0</v>
      </c>
      <c r="N564" s="135" t="n">
        <v>0</v>
      </c>
      <c r="O564" s="135" t="n">
        <v>0</v>
      </c>
      <c r="P564" s="135" t="n">
        <v>389.16</v>
      </c>
      <c r="Q564" s="135" t="n">
        <v>1952397.36</v>
      </c>
      <c r="R564" s="135" t="n">
        <v>0</v>
      </c>
      <c r="S564" s="135" t="n">
        <v>0</v>
      </c>
      <c r="T564" s="135" t="n">
        <v>0</v>
      </c>
      <c r="U564" s="135" t="n">
        <v>0</v>
      </c>
      <c r="V564" s="135" t="n">
        <v>48439</v>
      </c>
      <c r="W564" s="116"/>
      <c r="X564" s="116"/>
    </row>
    <row r="565" s="60" customFormat="true" ht="15.75" hidden="false" customHeight="false" outlineLevel="0" collapsed="false">
      <c r="A565" s="38" t="s">
        <v>915</v>
      </c>
      <c r="B565" s="133" t="s">
        <v>404</v>
      </c>
      <c r="C565" s="134" t="n">
        <f aca="false">D565+M565+Q565+V565</f>
        <v>226649.93</v>
      </c>
      <c r="D565" s="134" t="n">
        <f aca="false">SUM(E565:I565)</f>
        <v>191564.98</v>
      </c>
      <c r="E565" s="135" t="n">
        <v>0</v>
      </c>
      <c r="F565" s="135" t="n">
        <v>191564.98</v>
      </c>
      <c r="G565" s="135" t="n">
        <v>0</v>
      </c>
      <c r="H565" s="135" t="n">
        <v>0</v>
      </c>
      <c r="I565" s="135" t="n">
        <v>0</v>
      </c>
      <c r="J565" s="135" t="n">
        <v>0</v>
      </c>
      <c r="K565" s="135" t="n">
        <v>0</v>
      </c>
      <c r="L565" s="135" t="n">
        <v>0</v>
      </c>
      <c r="M565" s="135" t="n">
        <v>0</v>
      </c>
      <c r="N565" s="135" t="n">
        <v>0</v>
      </c>
      <c r="O565" s="135" t="n">
        <v>0</v>
      </c>
      <c r="P565" s="135" t="n">
        <v>0</v>
      </c>
      <c r="Q565" s="135" t="n">
        <v>0</v>
      </c>
      <c r="R565" s="135" t="n">
        <v>0</v>
      </c>
      <c r="S565" s="135" t="n">
        <v>0</v>
      </c>
      <c r="T565" s="135" t="n">
        <v>0</v>
      </c>
      <c r="U565" s="135" t="n">
        <v>0</v>
      </c>
      <c r="V565" s="135" t="n">
        <v>35084.95</v>
      </c>
      <c r="W565" s="116"/>
      <c r="X565" s="116"/>
    </row>
    <row r="566" s="60" customFormat="true" ht="15.75" hidden="false" customHeight="false" outlineLevel="0" collapsed="false">
      <c r="A566" s="38" t="s">
        <v>916</v>
      </c>
      <c r="B566" s="99" t="s">
        <v>917</v>
      </c>
      <c r="C566" s="134" t="n">
        <f aca="false">D566+M566+Q566+V566</f>
        <v>1694332.71</v>
      </c>
      <c r="D566" s="134" t="n">
        <f aca="false">SUM(E566:I566)</f>
        <v>277215.33</v>
      </c>
      <c r="E566" s="135" t="n">
        <v>0</v>
      </c>
      <c r="F566" s="135" t="n">
        <v>0</v>
      </c>
      <c r="G566" s="135" t="n">
        <v>0</v>
      </c>
      <c r="H566" s="135" t="n">
        <v>277215.33</v>
      </c>
      <c r="I566" s="135" t="n">
        <v>0</v>
      </c>
      <c r="J566" s="135" t="n">
        <v>0</v>
      </c>
      <c r="K566" s="135" t="n">
        <v>0</v>
      </c>
      <c r="L566" s="135" t="n">
        <v>490.8</v>
      </c>
      <c r="M566" s="135" t="n">
        <v>1379532.49</v>
      </c>
      <c r="N566" s="135" t="n">
        <v>0</v>
      </c>
      <c r="O566" s="135" t="n">
        <v>0</v>
      </c>
      <c r="P566" s="135" t="n">
        <v>0</v>
      </c>
      <c r="Q566" s="135" t="n">
        <v>0</v>
      </c>
      <c r="R566" s="135" t="n">
        <v>0</v>
      </c>
      <c r="S566" s="135" t="n">
        <v>0</v>
      </c>
      <c r="T566" s="135" t="n">
        <v>0</v>
      </c>
      <c r="U566" s="135" t="n">
        <v>0</v>
      </c>
      <c r="V566" s="135" t="n">
        <v>37584.89</v>
      </c>
      <c r="W566" s="116"/>
      <c r="X566" s="116"/>
    </row>
    <row r="567" s="60" customFormat="true" ht="15.75" hidden="false" customHeight="false" outlineLevel="0" collapsed="false">
      <c r="A567" s="38" t="s">
        <v>918</v>
      </c>
      <c r="B567" s="99" t="s">
        <v>919</v>
      </c>
      <c r="C567" s="134" t="n">
        <f aca="false">D567+M567+Q567+V567</f>
        <v>3465367.7</v>
      </c>
      <c r="D567" s="134" t="n">
        <f aca="false">SUM(E567:I567)</f>
        <v>0</v>
      </c>
      <c r="E567" s="135" t="n">
        <v>0</v>
      </c>
      <c r="F567" s="135" t="n">
        <v>0</v>
      </c>
      <c r="G567" s="135" t="n">
        <v>0</v>
      </c>
      <c r="H567" s="135" t="n">
        <v>0</v>
      </c>
      <c r="I567" s="135" t="n">
        <v>0</v>
      </c>
      <c r="J567" s="135" t="n">
        <v>0</v>
      </c>
      <c r="K567" s="135" t="n">
        <v>0</v>
      </c>
      <c r="L567" s="135" t="n">
        <v>814</v>
      </c>
      <c r="M567" s="135" t="n">
        <v>3465367.7</v>
      </c>
      <c r="N567" s="135" t="n">
        <v>0</v>
      </c>
      <c r="O567" s="135" t="n">
        <v>0</v>
      </c>
      <c r="P567" s="135" t="n">
        <v>0</v>
      </c>
      <c r="Q567" s="135" t="n">
        <v>0</v>
      </c>
      <c r="R567" s="135" t="n">
        <v>0</v>
      </c>
      <c r="S567" s="135" t="n">
        <v>0</v>
      </c>
      <c r="T567" s="135" t="n">
        <v>0</v>
      </c>
      <c r="U567" s="135" t="n">
        <v>0</v>
      </c>
      <c r="V567" s="135" t="n">
        <v>0</v>
      </c>
      <c r="W567" s="116"/>
      <c r="X567" s="116"/>
    </row>
    <row r="568" s="60" customFormat="true" ht="15.75" hidden="false" customHeight="false" outlineLevel="0" collapsed="false">
      <c r="A568" s="38" t="s">
        <v>920</v>
      </c>
      <c r="B568" s="99" t="s">
        <v>139</v>
      </c>
      <c r="C568" s="134" t="n">
        <f aca="false">D568+M568+Q568+V568</f>
        <v>5018317.59</v>
      </c>
      <c r="D568" s="134" t="n">
        <f aca="false">SUM(E568:I568)</f>
        <v>1455936.43</v>
      </c>
      <c r="E568" s="135" t="n">
        <v>1221301.92</v>
      </c>
      <c r="F568" s="135" t="n">
        <v>0</v>
      </c>
      <c r="G568" s="135" t="n">
        <v>0</v>
      </c>
      <c r="H568" s="135" t="n">
        <v>234634.51</v>
      </c>
      <c r="I568" s="135" t="n">
        <v>0</v>
      </c>
      <c r="J568" s="135" t="n">
        <v>0</v>
      </c>
      <c r="K568" s="135" t="n">
        <v>0</v>
      </c>
      <c r="L568" s="135" t="n">
        <v>0</v>
      </c>
      <c r="M568" s="135" t="n">
        <v>0</v>
      </c>
      <c r="N568" s="135" t="n">
        <v>0</v>
      </c>
      <c r="O568" s="135" t="n">
        <v>0</v>
      </c>
      <c r="P568" s="135" t="n">
        <v>697</v>
      </c>
      <c r="Q568" s="135" t="n">
        <v>3386498.62</v>
      </c>
      <c r="R568" s="135" t="n">
        <v>0</v>
      </c>
      <c r="S568" s="135" t="n">
        <v>0</v>
      </c>
      <c r="T568" s="135" t="n">
        <v>0</v>
      </c>
      <c r="U568" s="135" t="n">
        <v>0</v>
      </c>
      <c r="V568" s="135" t="n">
        <v>175882.54</v>
      </c>
      <c r="W568" s="116"/>
      <c r="X568" s="116"/>
    </row>
    <row r="569" s="60" customFormat="true" ht="15.75" hidden="false" customHeight="false" outlineLevel="0" collapsed="false">
      <c r="A569" s="38" t="s">
        <v>921</v>
      </c>
      <c r="B569" s="99" t="s">
        <v>141</v>
      </c>
      <c r="C569" s="134" t="n">
        <f aca="false">D569+M569+Q569+V569</f>
        <v>733972.1</v>
      </c>
      <c r="D569" s="134" t="n">
        <f aca="false">SUM(E569:I569)</f>
        <v>608714.78</v>
      </c>
      <c r="E569" s="135" t="n">
        <v>0</v>
      </c>
      <c r="F569" s="135" t="n">
        <v>316589.47</v>
      </c>
      <c r="G569" s="135" t="n">
        <v>0</v>
      </c>
      <c r="H569" s="135" t="n">
        <v>292125.31</v>
      </c>
      <c r="I569" s="135" t="n">
        <v>0</v>
      </c>
      <c r="J569" s="135" t="n">
        <v>0</v>
      </c>
      <c r="K569" s="135" t="n">
        <v>0</v>
      </c>
      <c r="L569" s="135" t="n">
        <v>0</v>
      </c>
      <c r="M569" s="135" t="n">
        <v>0</v>
      </c>
      <c r="N569" s="135" t="n">
        <v>0</v>
      </c>
      <c r="O569" s="135" t="n">
        <v>0</v>
      </c>
      <c r="P569" s="135" t="n">
        <v>0</v>
      </c>
      <c r="Q569" s="135" t="n">
        <v>0</v>
      </c>
      <c r="R569" s="135" t="n">
        <v>0</v>
      </c>
      <c r="S569" s="135" t="n">
        <v>0</v>
      </c>
      <c r="T569" s="135" t="n">
        <v>0</v>
      </c>
      <c r="U569" s="135" t="n">
        <v>0</v>
      </c>
      <c r="V569" s="135" t="n">
        <v>125257.32</v>
      </c>
      <c r="W569" s="116"/>
      <c r="X569" s="116"/>
    </row>
    <row r="570" s="60" customFormat="true" ht="15.75" hidden="false" customHeight="false" outlineLevel="0" collapsed="false">
      <c r="A570" s="38" t="s">
        <v>922</v>
      </c>
      <c r="B570" s="99" t="s">
        <v>923</v>
      </c>
      <c r="C570" s="134" t="n">
        <f aca="false">D570+M570+Q570+V570</f>
        <v>4310004.13</v>
      </c>
      <c r="D570" s="134" t="n">
        <f aca="false">SUM(E570:I570)</f>
        <v>1433483.94</v>
      </c>
      <c r="E570" s="135" t="n">
        <v>1157685.93</v>
      </c>
      <c r="F570" s="135" t="n">
        <v>0</v>
      </c>
      <c r="G570" s="135" t="n">
        <v>0</v>
      </c>
      <c r="H570" s="135" t="n">
        <v>275798.01</v>
      </c>
      <c r="I570" s="135" t="n">
        <v>0</v>
      </c>
      <c r="J570" s="135" t="n">
        <v>0</v>
      </c>
      <c r="K570" s="135" t="n">
        <v>0</v>
      </c>
      <c r="L570" s="135" t="n">
        <v>0</v>
      </c>
      <c r="M570" s="135" t="n">
        <v>0</v>
      </c>
      <c r="N570" s="135" t="n">
        <v>0</v>
      </c>
      <c r="O570" s="135" t="n">
        <v>0</v>
      </c>
      <c r="P570" s="135" t="n">
        <v>768</v>
      </c>
      <c r="Q570" s="135" t="n">
        <v>2700701.56</v>
      </c>
      <c r="R570" s="135" t="n">
        <v>0</v>
      </c>
      <c r="S570" s="135" t="n">
        <v>0</v>
      </c>
      <c r="T570" s="135" t="n">
        <v>0</v>
      </c>
      <c r="U570" s="135" t="n">
        <v>0</v>
      </c>
      <c r="V570" s="135" t="n">
        <v>175818.63</v>
      </c>
      <c r="W570" s="116"/>
      <c r="X570" s="116"/>
    </row>
    <row r="571" s="60" customFormat="true" ht="15.75" hidden="false" customHeight="false" outlineLevel="0" collapsed="false">
      <c r="A571" s="38" t="s">
        <v>924</v>
      </c>
      <c r="B571" s="99" t="s">
        <v>925</v>
      </c>
      <c r="C571" s="134" t="n">
        <f aca="false">D571+M571+Q571+V571</f>
        <v>1133729.94</v>
      </c>
      <c r="D571" s="134" t="n">
        <f aca="false">SUM(E571:I571)</f>
        <v>1014610</v>
      </c>
      <c r="E571" s="135" t="n">
        <v>587454</v>
      </c>
      <c r="F571" s="135" t="n">
        <v>116185</v>
      </c>
      <c r="G571" s="135" t="n">
        <v>0</v>
      </c>
      <c r="H571" s="135" t="n">
        <v>310971</v>
      </c>
      <c r="I571" s="135" t="n">
        <v>0</v>
      </c>
      <c r="J571" s="135" t="n">
        <v>0</v>
      </c>
      <c r="K571" s="135" t="n">
        <v>0</v>
      </c>
      <c r="L571" s="135" t="n">
        <v>0</v>
      </c>
      <c r="M571" s="135" t="n">
        <v>0</v>
      </c>
      <c r="N571" s="135" t="n">
        <v>0</v>
      </c>
      <c r="O571" s="135" t="n">
        <v>0</v>
      </c>
      <c r="P571" s="135" t="n">
        <v>0</v>
      </c>
      <c r="Q571" s="135" t="n">
        <v>0</v>
      </c>
      <c r="R571" s="135" t="n">
        <v>0</v>
      </c>
      <c r="S571" s="135" t="n">
        <v>0</v>
      </c>
      <c r="T571" s="135" t="n">
        <v>0</v>
      </c>
      <c r="U571" s="135" t="n">
        <v>0</v>
      </c>
      <c r="V571" s="135" t="n">
        <v>119119.94</v>
      </c>
      <c r="W571" s="116"/>
      <c r="X571" s="116"/>
    </row>
    <row r="572" s="60" customFormat="true" ht="15.75" hidden="false" customHeight="false" outlineLevel="0" collapsed="false">
      <c r="A572" s="38" t="s">
        <v>926</v>
      </c>
      <c r="B572" s="99" t="s">
        <v>927</v>
      </c>
      <c r="C572" s="134" t="n">
        <f aca="false">D572+M572+Q572+V572</f>
        <v>1102655.71</v>
      </c>
      <c r="D572" s="134" t="n">
        <f aca="false">SUM(E572:I572)</f>
        <v>984252</v>
      </c>
      <c r="E572" s="135" t="n">
        <v>568640</v>
      </c>
      <c r="F572" s="135" t="n">
        <v>116236</v>
      </c>
      <c r="G572" s="135" t="n">
        <v>0</v>
      </c>
      <c r="H572" s="135" t="n">
        <v>299376</v>
      </c>
      <c r="I572" s="135" t="n">
        <v>0</v>
      </c>
      <c r="J572" s="135" t="n">
        <v>0</v>
      </c>
      <c r="K572" s="135" t="n">
        <v>0</v>
      </c>
      <c r="L572" s="135" t="n">
        <v>0</v>
      </c>
      <c r="M572" s="135" t="n">
        <v>0</v>
      </c>
      <c r="N572" s="135" t="n">
        <v>0</v>
      </c>
      <c r="O572" s="135" t="n">
        <v>0</v>
      </c>
      <c r="P572" s="135" t="n">
        <v>0</v>
      </c>
      <c r="Q572" s="135" t="n">
        <v>0</v>
      </c>
      <c r="R572" s="135" t="n">
        <v>0</v>
      </c>
      <c r="S572" s="135" t="n">
        <v>0</v>
      </c>
      <c r="T572" s="135" t="n">
        <v>0</v>
      </c>
      <c r="U572" s="135" t="n">
        <v>0</v>
      </c>
      <c r="V572" s="135" t="n">
        <v>118403.71</v>
      </c>
      <c r="W572" s="116"/>
      <c r="X572" s="116"/>
    </row>
    <row r="573" s="60" customFormat="true" ht="15.75" hidden="false" customHeight="false" outlineLevel="0" collapsed="false">
      <c r="A573" s="38" t="s">
        <v>928</v>
      </c>
      <c r="B573" s="99" t="s">
        <v>929</v>
      </c>
      <c r="C573" s="134" t="n">
        <f aca="false">D573+M573+Q573+V573</f>
        <v>1315105.5</v>
      </c>
      <c r="D573" s="134" t="n">
        <f aca="false">SUM(E573:I573)</f>
        <v>1196442.34</v>
      </c>
      <c r="E573" s="135" t="n">
        <v>700197.24</v>
      </c>
      <c r="F573" s="135" t="n">
        <v>268906.45</v>
      </c>
      <c r="G573" s="135" t="n">
        <v>0</v>
      </c>
      <c r="H573" s="135" t="n">
        <v>227338.65</v>
      </c>
      <c r="I573" s="135" t="n">
        <v>0</v>
      </c>
      <c r="J573" s="135" t="n">
        <v>0</v>
      </c>
      <c r="K573" s="135" t="n">
        <v>0</v>
      </c>
      <c r="L573" s="135" t="n">
        <v>0</v>
      </c>
      <c r="M573" s="135" t="n">
        <v>0</v>
      </c>
      <c r="N573" s="135" t="n">
        <v>0</v>
      </c>
      <c r="O573" s="135" t="n">
        <v>0</v>
      </c>
      <c r="P573" s="135" t="n">
        <v>0</v>
      </c>
      <c r="Q573" s="135" t="n">
        <v>0</v>
      </c>
      <c r="R573" s="135" t="n">
        <v>0</v>
      </c>
      <c r="S573" s="135" t="n">
        <v>0</v>
      </c>
      <c r="T573" s="135" t="n">
        <v>0</v>
      </c>
      <c r="U573" s="135" t="n">
        <v>0</v>
      </c>
      <c r="V573" s="135" t="n">
        <v>118663.16</v>
      </c>
      <c r="W573" s="116"/>
      <c r="X573" s="116"/>
    </row>
    <row r="574" s="60" customFormat="true" ht="15.75" hidden="false" customHeight="false" outlineLevel="0" collapsed="false">
      <c r="A574" s="38" t="s">
        <v>930</v>
      </c>
      <c r="B574" s="99" t="s">
        <v>931</v>
      </c>
      <c r="C574" s="134" t="n">
        <f aca="false">D574+M574+Q574+V574</f>
        <v>3245726.79</v>
      </c>
      <c r="D574" s="134" t="n">
        <f aca="false">SUM(E574:I574)</f>
        <v>1027060.29</v>
      </c>
      <c r="E574" s="135" t="n">
        <v>530815.19</v>
      </c>
      <c r="F574" s="135" t="n">
        <v>268906.45</v>
      </c>
      <c r="G574" s="135" t="n">
        <v>0</v>
      </c>
      <c r="H574" s="135" t="n">
        <v>227338.65</v>
      </c>
      <c r="I574" s="135" t="n">
        <v>0</v>
      </c>
      <c r="J574" s="135" t="n">
        <v>0</v>
      </c>
      <c r="K574" s="135" t="n">
        <v>0</v>
      </c>
      <c r="L574" s="135" t="n">
        <v>0</v>
      </c>
      <c r="M574" s="135" t="n">
        <v>0</v>
      </c>
      <c r="N574" s="135" t="n">
        <v>0</v>
      </c>
      <c r="O574" s="135" t="n">
        <v>0</v>
      </c>
      <c r="P574" s="135" t="n">
        <v>440</v>
      </c>
      <c r="Q574" s="135" t="n">
        <v>2051737.6</v>
      </c>
      <c r="R574" s="135" t="n">
        <v>0</v>
      </c>
      <c r="S574" s="135" t="n">
        <v>0</v>
      </c>
      <c r="T574" s="135" t="n">
        <v>0</v>
      </c>
      <c r="U574" s="135" t="n">
        <v>0</v>
      </c>
      <c r="V574" s="135" t="n">
        <v>166928.9</v>
      </c>
      <c r="W574" s="116"/>
      <c r="X574" s="116"/>
    </row>
    <row r="575" s="60" customFormat="true" ht="15.75" hidden="false" customHeight="false" outlineLevel="0" collapsed="false">
      <c r="A575" s="38" t="s">
        <v>932</v>
      </c>
      <c r="B575" s="99" t="s">
        <v>933</v>
      </c>
      <c r="C575" s="134" t="n">
        <f aca="false">D575+M575+Q575+V575</f>
        <v>1288786.34</v>
      </c>
      <c r="D575" s="134" t="n">
        <f aca="false">SUM(E575:I575)</f>
        <v>0</v>
      </c>
      <c r="E575" s="135" t="n">
        <v>0</v>
      </c>
      <c r="F575" s="135" t="n">
        <v>0</v>
      </c>
      <c r="G575" s="135" t="n">
        <v>0</v>
      </c>
      <c r="H575" s="135" t="n">
        <v>0</v>
      </c>
      <c r="I575" s="135" t="n">
        <v>0</v>
      </c>
      <c r="J575" s="135" t="n">
        <v>0</v>
      </c>
      <c r="K575" s="135" t="n">
        <v>0</v>
      </c>
      <c r="L575" s="135" t="n">
        <v>516.84</v>
      </c>
      <c r="M575" s="135" t="n">
        <v>1288786.34</v>
      </c>
      <c r="N575" s="135" t="n">
        <v>0</v>
      </c>
      <c r="O575" s="135" t="n">
        <v>0</v>
      </c>
      <c r="P575" s="135" t="n">
        <v>0</v>
      </c>
      <c r="Q575" s="135" t="n">
        <v>0</v>
      </c>
      <c r="R575" s="135" t="n">
        <v>0</v>
      </c>
      <c r="S575" s="135" t="n">
        <v>0</v>
      </c>
      <c r="T575" s="135" t="n">
        <v>0</v>
      </c>
      <c r="U575" s="135" t="n">
        <v>0</v>
      </c>
      <c r="V575" s="135" t="n">
        <v>0</v>
      </c>
      <c r="W575" s="116"/>
      <c r="X575" s="116"/>
    </row>
    <row r="576" s="60" customFormat="true" ht="15" hidden="false" customHeight="true" outlineLevel="0" collapsed="false">
      <c r="A576" s="38" t="s">
        <v>934</v>
      </c>
      <c r="B576" s="99" t="s">
        <v>935</v>
      </c>
      <c r="C576" s="134" t="n">
        <f aca="false">D576+M576+Q576+V576</f>
        <v>1560490.18</v>
      </c>
      <c r="D576" s="134" t="n">
        <f aca="false">SUM(E576:I576)</f>
        <v>1472996.32</v>
      </c>
      <c r="E576" s="135" t="n">
        <v>1159216.15</v>
      </c>
      <c r="F576" s="135" t="n">
        <v>313780.17</v>
      </c>
      <c r="G576" s="135" t="n">
        <v>0</v>
      </c>
      <c r="H576" s="135" t="n">
        <v>0</v>
      </c>
      <c r="I576" s="135" t="n">
        <v>0</v>
      </c>
      <c r="J576" s="135" t="n">
        <v>0</v>
      </c>
      <c r="K576" s="135" t="n">
        <v>0</v>
      </c>
      <c r="L576" s="135" t="n">
        <v>0</v>
      </c>
      <c r="M576" s="135" t="n">
        <v>0</v>
      </c>
      <c r="N576" s="135" t="n">
        <v>0</v>
      </c>
      <c r="O576" s="135" t="n">
        <v>0</v>
      </c>
      <c r="P576" s="135" t="n">
        <v>0</v>
      </c>
      <c r="Q576" s="135" t="n">
        <v>0</v>
      </c>
      <c r="R576" s="135" t="n">
        <v>0</v>
      </c>
      <c r="S576" s="135" t="n">
        <v>0</v>
      </c>
      <c r="T576" s="135" t="n">
        <v>0</v>
      </c>
      <c r="U576" s="135" t="n">
        <v>0</v>
      </c>
      <c r="V576" s="135" t="n">
        <v>87493.86</v>
      </c>
      <c r="W576" s="116"/>
      <c r="X576" s="116"/>
    </row>
    <row r="577" s="60" customFormat="true" ht="15.75" hidden="false" customHeight="false" outlineLevel="0" collapsed="false">
      <c r="A577" s="38" t="s">
        <v>936</v>
      </c>
      <c r="B577" s="99" t="s">
        <v>937</v>
      </c>
      <c r="C577" s="134" t="n">
        <f aca="false">D577+M577+Q577+V577</f>
        <v>71898.36</v>
      </c>
      <c r="D577" s="134" t="n">
        <f aca="false">SUM(E577:I577)</f>
        <v>0</v>
      </c>
      <c r="E577" s="135" t="n">
        <v>0</v>
      </c>
      <c r="F577" s="135" t="n">
        <v>0</v>
      </c>
      <c r="G577" s="135" t="n">
        <v>0</v>
      </c>
      <c r="H577" s="135" t="n">
        <v>0</v>
      </c>
      <c r="I577" s="135" t="n">
        <v>0</v>
      </c>
      <c r="J577" s="135" t="n">
        <v>0</v>
      </c>
      <c r="K577" s="135" t="n">
        <v>0</v>
      </c>
      <c r="L577" s="135" t="n">
        <v>0</v>
      </c>
      <c r="M577" s="135" t="n">
        <v>0</v>
      </c>
      <c r="N577" s="135" t="n">
        <v>0</v>
      </c>
      <c r="O577" s="135" t="n">
        <v>0</v>
      </c>
      <c r="P577" s="135" t="n">
        <v>0</v>
      </c>
      <c r="Q577" s="135" t="n">
        <v>0</v>
      </c>
      <c r="R577" s="135" t="n">
        <v>0</v>
      </c>
      <c r="S577" s="135" t="n">
        <v>0</v>
      </c>
      <c r="T577" s="135" t="n">
        <v>0</v>
      </c>
      <c r="U577" s="135" t="n">
        <v>0</v>
      </c>
      <c r="V577" s="135" t="n">
        <v>71898.36</v>
      </c>
      <c r="W577" s="116"/>
      <c r="X577" s="116"/>
    </row>
    <row r="578" s="60" customFormat="true" ht="15.75" hidden="false" customHeight="false" outlineLevel="0" collapsed="false">
      <c r="A578" s="38" t="s">
        <v>938</v>
      </c>
      <c r="B578" s="99" t="s">
        <v>939</v>
      </c>
      <c r="C578" s="134" t="n">
        <f aca="false">D578+M578+Q578+V578</f>
        <v>1048524.69</v>
      </c>
      <c r="D578" s="134" t="n">
        <f aca="false">SUM(E578:I578)</f>
        <v>964869.52</v>
      </c>
      <c r="E578" s="135" t="n">
        <v>741931.35</v>
      </c>
      <c r="F578" s="135" t="n">
        <v>0</v>
      </c>
      <c r="G578" s="135" t="n">
        <v>0</v>
      </c>
      <c r="H578" s="135" t="n">
        <v>222938.17</v>
      </c>
      <c r="I578" s="135" t="n">
        <v>0</v>
      </c>
      <c r="J578" s="135" t="n">
        <v>0</v>
      </c>
      <c r="K578" s="135" t="n">
        <v>0</v>
      </c>
      <c r="L578" s="135" t="n">
        <v>0</v>
      </c>
      <c r="M578" s="135" t="n">
        <v>0</v>
      </c>
      <c r="N578" s="135" t="n">
        <v>0</v>
      </c>
      <c r="O578" s="135" t="n">
        <v>0</v>
      </c>
      <c r="P578" s="135" t="n">
        <v>0</v>
      </c>
      <c r="Q578" s="135" t="n">
        <v>0</v>
      </c>
      <c r="R578" s="135" t="n">
        <v>0</v>
      </c>
      <c r="S578" s="135" t="n">
        <v>0</v>
      </c>
      <c r="T578" s="135" t="n">
        <v>0</v>
      </c>
      <c r="U578" s="135" t="n">
        <v>0</v>
      </c>
      <c r="V578" s="135" t="n">
        <v>83655.17</v>
      </c>
      <c r="W578" s="116"/>
      <c r="X578" s="116"/>
    </row>
    <row r="579" s="60" customFormat="true" ht="15.75" hidden="false" customHeight="false" outlineLevel="0" collapsed="false">
      <c r="A579" s="38" t="s">
        <v>940</v>
      </c>
      <c r="B579" s="99" t="s">
        <v>941</v>
      </c>
      <c r="C579" s="134" t="n">
        <f aca="false">D579+M579+Q579+V579</f>
        <v>513451.01</v>
      </c>
      <c r="D579" s="134" t="n">
        <f aca="false">SUM(E579:I579)</f>
        <v>0</v>
      </c>
      <c r="E579" s="136" t="n">
        <v>0</v>
      </c>
      <c r="F579" s="137" t="n">
        <v>0</v>
      </c>
      <c r="G579" s="138" t="n">
        <v>0</v>
      </c>
      <c r="H579" s="136" t="n">
        <v>0</v>
      </c>
      <c r="I579" s="138" t="n">
        <v>0</v>
      </c>
      <c r="J579" s="139" t="n">
        <v>0</v>
      </c>
      <c r="K579" s="139" t="n">
        <v>0</v>
      </c>
      <c r="L579" s="138" t="n">
        <v>0</v>
      </c>
      <c r="M579" s="140" t="n">
        <v>0</v>
      </c>
      <c r="N579" s="139" t="n">
        <v>0</v>
      </c>
      <c r="O579" s="139" t="n">
        <v>0</v>
      </c>
      <c r="P579" s="138" t="n">
        <v>0</v>
      </c>
      <c r="Q579" s="138" t="n">
        <v>0</v>
      </c>
      <c r="R579" s="138" t="n">
        <v>0</v>
      </c>
      <c r="S579" s="138" t="n">
        <v>0</v>
      </c>
      <c r="T579" s="138" t="n">
        <v>0</v>
      </c>
      <c r="U579" s="138" t="n">
        <v>0</v>
      </c>
      <c r="V579" s="135" t="n">
        <v>513451.01</v>
      </c>
      <c r="W579" s="116"/>
      <c r="X579" s="116"/>
    </row>
    <row r="580" s="60" customFormat="true" ht="15.75" hidden="false" customHeight="false" outlineLevel="0" collapsed="false">
      <c r="A580" s="38" t="s">
        <v>942</v>
      </c>
      <c r="B580" s="99" t="s">
        <v>415</v>
      </c>
      <c r="C580" s="134" t="n">
        <f aca="false">D580+M580+Q580+V580</f>
        <v>3531242.77</v>
      </c>
      <c r="D580" s="134" t="n">
        <f aca="false">SUM(E580:I580)</f>
        <v>3330961.69</v>
      </c>
      <c r="E580" s="135" t="n">
        <v>2520988.27</v>
      </c>
      <c r="F580" s="135" t="n">
        <v>436508.13</v>
      </c>
      <c r="G580" s="135" t="n">
        <v>0</v>
      </c>
      <c r="H580" s="135" t="n">
        <v>373465.29</v>
      </c>
      <c r="I580" s="135" t="n">
        <v>0</v>
      </c>
      <c r="J580" s="135" t="n">
        <v>0</v>
      </c>
      <c r="K580" s="135" t="n">
        <v>0</v>
      </c>
      <c r="L580" s="135" t="n">
        <v>0</v>
      </c>
      <c r="M580" s="135" t="n">
        <v>0</v>
      </c>
      <c r="N580" s="135" t="n">
        <v>0</v>
      </c>
      <c r="O580" s="135" t="n">
        <v>0</v>
      </c>
      <c r="P580" s="135" t="n">
        <v>0</v>
      </c>
      <c r="Q580" s="135" t="n">
        <v>0</v>
      </c>
      <c r="R580" s="135" t="n">
        <v>0</v>
      </c>
      <c r="S580" s="135" t="n">
        <v>0</v>
      </c>
      <c r="T580" s="135" t="n">
        <v>0</v>
      </c>
      <c r="U580" s="135" t="n">
        <v>0</v>
      </c>
      <c r="V580" s="135" t="n">
        <v>200281.08</v>
      </c>
      <c r="W580" s="116"/>
      <c r="X580" s="116"/>
    </row>
    <row r="581" s="1" customFormat="true" ht="14.35" hidden="false" customHeight="false" outlineLevel="0" collapsed="false">
      <c r="A581" s="17" t="n">
        <v>8</v>
      </c>
      <c r="B581" s="37" t="s">
        <v>416</v>
      </c>
      <c r="C581" s="21" t="n">
        <f aca="false">C582+C586</f>
        <v>5153409</v>
      </c>
      <c r="D581" s="21" t="n">
        <f aca="false">D582+D586</f>
        <v>4243610</v>
      </c>
      <c r="E581" s="21" t="n">
        <f aca="false">E582+E586</f>
        <v>3296145</v>
      </c>
      <c r="F581" s="21" t="n">
        <f aca="false">F582+F586</f>
        <v>947465</v>
      </c>
      <c r="G581" s="21" t="n">
        <f aca="false">G582+G586</f>
        <v>0</v>
      </c>
      <c r="H581" s="21" t="n">
        <f aca="false">H582+H586</f>
        <v>0</v>
      </c>
      <c r="I581" s="21" t="n">
        <f aca="false">I582+I586</f>
        <v>0</v>
      </c>
      <c r="J581" s="21" t="n">
        <f aca="false">J582</f>
        <v>0</v>
      </c>
      <c r="K581" s="21" t="n">
        <f aca="false">K582</f>
        <v>0</v>
      </c>
      <c r="L581" s="21" t="n">
        <f aca="false">L582</f>
        <v>380</v>
      </c>
      <c r="M581" s="21" t="n">
        <f aca="false">M582</f>
        <v>909799</v>
      </c>
      <c r="N581" s="21" t="n">
        <f aca="false">N582</f>
        <v>0</v>
      </c>
      <c r="O581" s="21" t="n">
        <f aca="false">O582</f>
        <v>0</v>
      </c>
      <c r="P581" s="21" t="n">
        <f aca="false">P582</f>
        <v>0</v>
      </c>
      <c r="Q581" s="21" t="n">
        <f aca="false">Q582</f>
        <v>0</v>
      </c>
      <c r="R581" s="21" t="n">
        <f aca="false">R582</f>
        <v>0</v>
      </c>
      <c r="S581" s="21" t="n">
        <f aca="false">S582</f>
        <v>0</v>
      </c>
      <c r="T581" s="21" t="n">
        <f aca="false">T582</f>
        <v>0</v>
      </c>
      <c r="U581" s="21" t="n">
        <f aca="false">U582</f>
        <v>0</v>
      </c>
      <c r="V581" s="21" t="n">
        <f aca="false">V582</f>
        <v>0</v>
      </c>
      <c r="W581" s="116"/>
      <c r="X581" s="116"/>
    </row>
    <row r="582" s="1" customFormat="true" ht="14.35" hidden="false" customHeight="false" outlineLevel="0" collapsed="false">
      <c r="A582" s="38" t="s">
        <v>238</v>
      </c>
      <c r="B582" s="37" t="s">
        <v>424</v>
      </c>
      <c r="C582" s="21" t="n">
        <f aca="false">SUM(C583:C585)</f>
        <v>4755694</v>
      </c>
      <c r="D582" s="21" t="n">
        <f aca="false">SUM(D583:D585)</f>
        <v>3845895</v>
      </c>
      <c r="E582" s="21" t="n">
        <f aca="false">SUM(E583:E585)</f>
        <v>2898430</v>
      </c>
      <c r="F582" s="21" t="n">
        <f aca="false">SUM(F583:F585)</f>
        <v>947465</v>
      </c>
      <c r="G582" s="21" t="n">
        <f aca="false">SUM(G583:G585)</f>
        <v>0</v>
      </c>
      <c r="H582" s="21" t="n">
        <f aca="false">SUM(H583:H585)</f>
        <v>0</v>
      </c>
      <c r="I582" s="21" t="n">
        <f aca="false">SUM(I583:I585)</f>
        <v>0</v>
      </c>
      <c r="J582" s="21" t="n">
        <f aca="false">SUM(J583:J585)</f>
        <v>0</v>
      </c>
      <c r="K582" s="21" t="n">
        <f aca="false">SUM(K583:K585)</f>
        <v>0</v>
      </c>
      <c r="L582" s="21" t="n">
        <f aca="false">SUM(L583:L585)</f>
        <v>380</v>
      </c>
      <c r="M582" s="21" t="n">
        <f aca="false">SUM(M583:M585)</f>
        <v>909799</v>
      </c>
      <c r="N582" s="21" t="n">
        <f aca="false">SUM(N583:N585)</f>
        <v>0</v>
      </c>
      <c r="O582" s="21" t="n">
        <f aca="false">SUM(O583:O585)</f>
        <v>0</v>
      </c>
      <c r="P582" s="21" t="n">
        <f aca="false">SUM(P583:P585)</f>
        <v>0</v>
      </c>
      <c r="Q582" s="21" t="n">
        <f aca="false">SUM(Q583:Q585)</f>
        <v>0</v>
      </c>
      <c r="R582" s="21" t="n">
        <f aca="false">SUM(R583:R585)</f>
        <v>0</v>
      </c>
      <c r="S582" s="21" t="n">
        <f aca="false">SUM(S583:S585)</f>
        <v>0</v>
      </c>
      <c r="T582" s="21" t="n">
        <f aca="false">SUM(T583:T585)</f>
        <v>0</v>
      </c>
      <c r="U582" s="21" t="n">
        <f aca="false">SUM(U583:U585)</f>
        <v>0</v>
      </c>
      <c r="V582" s="21" t="n">
        <f aca="false">SUM(V583:V585)</f>
        <v>0</v>
      </c>
      <c r="W582" s="116"/>
      <c r="X582" s="116"/>
    </row>
    <row r="583" s="1" customFormat="true" ht="14.35" hidden="false" customHeight="false" outlineLevel="0" collapsed="false">
      <c r="A583" s="38" t="s">
        <v>240</v>
      </c>
      <c r="B583" s="39" t="s">
        <v>943</v>
      </c>
      <c r="C583" s="21" t="n">
        <f aca="false">D583+M583+Q583</f>
        <v>1124712</v>
      </c>
      <c r="D583" s="21" t="n">
        <f aca="false">SUM(E583:I583)</f>
        <v>1124712</v>
      </c>
      <c r="E583" s="21" t="n">
        <v>852174</v>
      </c>
      <c r="F583" s="21" t="n">
        <v>272538</v>
      </c>
      <c r="G583" s="21" t="n">
        <v>0</v>
      </c>
      <c r="H583" s="21" t="n">
        <v>0</v>
      </c>
      <c r="I583" s="21" t="n">
        <v>0</v>
      </c>
      <c r="J583" s="21" t="n">
        <v>0</v>
      </c>
      <c r="K583" s="21" t="n">
        <v>0</v>
      </c>
      <c r="L583" s="21" t="n">
        <v>0</v>
      </c>
      <c r="M583" s="21" t="n">
        <v>0</v>
      </c>
      <c r="N583" s="21" t="n">
        <v>0</v>
      </c>
      <c r="O583" s="21" t="n">
        <v>0</v>
      </c>
      <c r="P583" s="21" t="n">
        <v>0</v>
      </c>
      <c r="Q583" s="21" t="n">
        <v>0</v>
      </c>
      <c r="R583" s="21" t="n">
        <v>0</v>
      </c>
      <c r="S583" s="21" t="n">
        <v>0</v>
      </c>
      <c r="T583" s="21" t="n">
        <v>0</v>
      </c>
      <c r="U583" s="21" t="n">
        <v>0</v>
      </c>
      <c r="V583" s="21" t="n">
        <v>0</v>
      </c>
      <c r="W583" s="116"/>
      <c r="X583" s="116"/>
    </row>
    <row r="584" s="1" customFormat="true" ht="14.35" hidden="false" customHeight="false" outlineLevel="0" collapsed="false">
      <c r="A584" s="38" t="s">
        <v>434</v>
      </c>
      <c r="B584" s="39" t="s">
        <v>944</v>
      </c>
      <c r="C584" s="21" t="n">
        <f aca="false">D584+M584+Q584</f>
        <v>1640930</v>
      </c>
      <c r="D584" s="21" t="n">
        <f aca="false">SUM(E584:I584)</f>
        <v>1640930</v>
      </c>
      <c r="E584" s="21" t="n">
        <v>1247348</v>
      </c>
      <c r="F584" s="21" t="n">
        <v>393582</v>
      </c>
      <c r="G584" s="21" t="n">
        <v>0</v>
      </c>
      <c r="H584" s="21" t="n">
        <v>0</v>
      </c>
      <c r="I584" s="21" t="n">
        <v>0</v>
      </c>
      <c r="J584" s="21" t="n">
        <v>0</v>
      </c>
      <c r="K584" s="21" t="n">
        <v>0</v>
      </c>
      <c r="L584" s="21" t="n">
        <v>0</v>
      </c>
      <c r="M584" s="21" t="n">
        <v>0</v>
      </c>
      <c r="N584" s="21" t="n">
        <v>0</v>
      </c>
      <c r="O584" s="21" t="n">
        <v>0</v>
      </c>
      <c r="P584" s="21" t="n">
        <v>0</v>
      </c>
      <c r="Q584" s="21" t="n">
        <v>0</v>
      </c>
      <c r="R584" s="21" t="n">
        <v>0</v>
      </c>
      <c r="S584" s="21" t="n">
        <v>0</v>
      </c>
      <c r="T584" s="21" t="n">
        <v>0</v>
      </c>
      <c r="U584" s="21" t="n">
        <v>0</v>
      </c>
      <c r="V584" s="21" t="n">
        <v>0</v>
      </c>
      <c r="W584" s="116"/>
      <c r="X584" s="116"/>
    </row>
    <row r="585" s="1" customFormat="true" ht="14.35" hidden="false" customHeight="false" outlineLevel="0" collapsed="false">
      <c r="A585" s="38" t="s">
        <v>436</v>
      </c>
      <c r="B585" s="39" t="s">
        <v>945</v>
      </c>
      <c r="C585" s="21" t="n">
        <f aca="false">D585+M585+Q585</f>
        <v>1990052</v>
      </c>
      <c r="D585" s="21" t="n">
        <f aca="false">SUM(E585:I585)</f>
        <v>1080253</v>
      </c>
      <c r="E585" s="21" t="n">
        <v>798908</v>
      </c>
      <c r="F585" s="21" t="n">
        <v>281345</v>
      </c>
      <c r="G585" s="21" t="n">
        <v>0</v>
      </c>
      <c r="H585" s="21" t="n">
        <v>0</v>
      </c>
      <c r="I585" s="21" t="n">
        <v>0</v>
      </c>
      <c r="J585" s="21" t="n">
        <v>0</v>
      </c>
      <c r="K585" s="21" t="n">
        <v>0</v>
      </c>
      <c r="L585" s="21" t="n">
        <v>380</v>
      </c>
      <c r="M585" s="21" t="n">
        <v>909799</v>
      </c>
      <c r="N585" s="21" t="n">
        <v>0</v>
      </c>
      <c r="O585" s="21" t="n">
        <v>0</v>
      </c>
      <c r="P585" s="21" t="n">
        <v>0</v>
      </c>
      <c r="Q585" s="21" t="n">
        <v>0</v>
      </c>
      <c r="R585" s="21" t="n">
        <v>0</v>
      </c>
      <c r="S585" s="21" t="n">
        <v>0</v>
      </c>
      <c r="T585" s="21" t="n">
        <v>0</v>
      </c>
      <c r="U585" s="21" t="n">
        <v>0</v>
      </c>
      <c r="V585" s="21" t="n">
        <v>0</v>
      </c>
      <c r="W585" s="116"/>
      <c r="X585" s="116"/>
    </row>
    <row r="586" s="1" customFormat="true" ht="14.35" hidden="false" customHeight="false" outlineLevel="0" collapsed="false">
      <c r="A586" s="38" t="s">
        <v>242</v>
      </c>
      <c r="B586" s="37" t="s">
        <v>430</v>
      </c>
      <c r="C586" s="21" t="n">
        <f aca="false">C587</f>
        <v>397715</v>
      </c>
      <c r="D586" s="21" t="n">
        <f aca="false">D587</f>
        <v>397715</v>
      </c>
      <c r="E586" s="21" t="n">
        <f aca="false">E587</f>
        <v>397715</v>
      </c>
      <c r="F586" s="21" t="n">
        <f aca="false">F587</f>
        <v>0</v>
      </c>
      <c r="G586" s="21" t="n">
        <f aca="false">G587</f>
        <v>0</v>
      </c>
      <c r="H586" s="21" t="n">
        <f aca="false">H587</f>
        <v>0</v>
      </c>
      <c r="I586" s="21" t="n">
        <f aca="false">I587</f>
        <v>0</v>
      </c>
      <c r="J586" s="21" t="n">
        <f aca="false">J587</f>
        <v>0</v>
      </c>
      <c r="K586" s="21" t="n">
        <f aca="false">K587</f>
        <v>0</v>
      </c>
      <c r="L586" s="21" t="n">
        <f aca="false">L587</f>
        <v>0</v>
      </c>
      <c r="M586" s="21" t="n">
        <f aca="false">M587</f>
        <v>0</v>
      </c>
      <c r="N586" s="21" t="n">
        <f aca="false">N587</f>
        <v>0</v>
      </c>
      <c r="O586" s="21" t="n">
        <f aca="false">O587</f>
        <v>0</v>
      </c>
      <c r="P586" s="21" t="n">
        <f aca="false">P587</f>
        <v>0</v>
      </c>
      <c r="Q586" s="21" t="n">
        <f aca="false">Q587</f>
        <v>0</v>
      </c>
      <c r="R586" s="21" t="n">
        <f aca="false">R587</f>
        <v>0</v>
      </c>
      <c r="S586" s="21" t="n">
        <f aca="false">S587</f>
        <v>0</v>
      </c>
      <c r="T586" s="21" t="n">
        <f aca="false">T587</f>
        <v>0</v>
      </c>
      <c r="U586" s="21" t="n">
        <f aca="false">U587</f>
        <v>0</v>
      </c>
      <c r="V586" s="21" t="n">
        <f aca="false">V587</f>
        <v>0</v>
      </c>
      <c r="W586" s="116"/>
      <c r="X586" s="116"/>
    </row>
    <row r="587" s="1" customFormat="true" ht="15" hidden="false" customHeight="true" outlineLevel="0" collapsed="false">
      <c r="A587" s="38" t="s">
        <v>244</v>
      </c>
      <c r="B587" s="37" t="s">
        <v>1397</v>
      </c>
      <c r="C587" s="21" t="n">
        <f aca="false">D587+M587+Q587</f>
        <v>397715</v>
      </c>
      <c r="D587" s="21" t="n">
        <f aca="false">SUM(E587:I587)</f>
        <v>397715</v>
      </c>
      <c r="E587" s="21" t="n">
        <v>397715</v>
      </c>
      <c r="F587" s="21" t="n">
        <v>0</v>
      </c>
      <c r="G587" s="21" t="n">
        <v>0</v>
      </c>
      <c r="H587" s="21" t="n">
        <v>0</v>
      </c>
      <c r="I587" s="21" t="n">
        <v>0</v>
      </c>
      <c r="J587" s="21" t="n">
        <v>0</v>
      </c>
      <c r="K587" s="21" t="n">
        <v>0</v>
      </c>
      <c r="L587" s="21" t="n">
        <v>0</v>
      </c>
      <c r="M587" s="21" t="n">
        <v>0</v>
      </c>
      <c r="N587" s="21" t="n">
        <v>0</v>
      </c>
      <c r="O587" s="21" t="n">
        <v>0</v>
      </c>
      <c r="P587" s="21" t="n">
        <v>0</v>
      </c>
      <c r="Q587" s="21" t="n">
        <v>0</v>
      </c>
      <c r="R587" s="21" t="n">
        <v>0</v>
      </c>
      <c r="S587" s="21" t="n">
        <v>0</v>
      </c>
      <c r="T587" s="21" t="n">
        <v>0</v>
      </c>
      <c r="U587" s="21" t="n">
        <v>0</v>
      </c>
      <c r="V587" s="21" t="n">
        <v>0</v>
      </c>
      <c r="W587" s="116"/>
      <c r="X587" s="116"/>
    </row>
    <row r="588" s="60" customFormat="true" ht="14.35" hidden="false" customHeight="false" outlineLevel="0" collapsed="false">
      <c r="A588" s="17" t="n">
        <v>9</v>
      </c>
      <c r="B588" s="37" t="s">
        <v>153</v>
      </c>
      <c r="C588" s="21" t="n">
        <f aca="false">C589</f>
        <v>671746913.24</v>
      </c>
      <c r="D588" s="21" t="n">
        <f aca="false">D589</f>
        <v>35564942.12</v>
      </c>
      <c r="E588" s="21" t="n">
        <f aca="false">E589</f>
        <v>522257</v>
      </c>
      <c r="F588" s="21" t="n">
        <f aca="false">F589</f>
        <v>596215</v>
      </c>
      <c r="G588" s="21" t="n">
        <f aca="false">G589</f>
        <v>2529206</v>
      </c>
      <c r="H588" s="21" t="n">
        <f aca="false">H589</f>
        <v>0</v>
      </c>
      <c r="I588" s="21" t="n">
        <f aca="false">I589</f>
        <v>31917264.12</v>
      </c>
      <c r="J588" s="21" t="n">
        <f aca="false">J589</f>
        <v>0</v>
      </c>
      <c r="K588" s="21" t="n">
        <f aca="false">K589</f>
        <v>0</v>
      </c>
      <c r="L588" s="21" t="n">
        <f aca="false">L589</f>
        <v>89265.61</v>
      </c>
      <c r="M588" s="21" t="n">
        <f aca="false">M589</f>
        <v>296832449.19</v>
      </c>
      <c r="N588" s="21" t="n">
        <f aca="false">N589</f>
        <v>0</v>
      </c>
      <c r="O588" s="21" t="n">
        <f aca="false">O589</f>
        <v>0</v>
      </c>
      <c r="P588" s="21" t="n">
        <f aca="false">P589</f>
        <v>60705.4</v>
      </c>
      <c r="Q588" s="21" t="n">
        <f aca="false">Q589</f>
        <v>292432056.15</v>
      </c>
      <c r="R588" s="21" t="n">
        <f aca="false">R589</f>
        <v>0</v>
      </c>
      <c r="S588" s="21" t="n">
        <f aca="false">S589</f>
        <v>0</v>
      </c>
      <c r="T588" s="21" t="n">
        <f aca="false">T589</f>
        <v>0</v>
      </c>
      <c r="U588" s="21" t="n">
        <f aca="false">U589</f>
        <v>0</v>
      </c>
      <c r="V588" s="21" t="n">
        <f aca="false">V589</f>
        <v>46917465.78</v>
      </c>
      <c r="W588" s="116"/>
      <c r="X588" s="116"/>
    </row>
    <row r="589" s="60" customFormat="true" ht="14.35" hidden="false" customHeight="false" outlineLevel="0" collapsed="false">
      <c r="A589" s="38" t="s">
        <v>608</v>
      </c>
      <c r="B589" s="37" t="s">
        <v>153</v>
      </c>
      <c r="C589" s="21" t="n">
        <f aca="false">SUM(C590:C768)</f>
        <v>671746913.24</v>
      </c>
      <c r="D589" s="21" t="n">
        <f aca="false">SUM(D590:D768)</f>
        <v>35564942.12</v>
      </c>
      <c r="E589" s="21" t="n">
        <f aca="false">SUM(E590:E768)</f>
        <v>522257</v>
      </c>
      <c r="F589" s="21" t="n">
        <f aca="false">SUM(F590:F768)</f>
        <v>596215</v>
      </c>
      <c r="G589" s="21" t="n">
        <f aca="false">SUM(G590:G768)</f>
        <v>2529206</v>
      </c>
      <c r="H589" s="21" t="n">
        <f aca="false">SUM(H590:H768)</f>
        <v>0</v>
      </c>
      <c r="I589" s="21" t="n">
        <f aca="false">SUM(I590:I768)</f>
        <v>31917264.12</v>
      </c>
      <c r="J589" s="21" t="n">
        <f aca="false">SUM(J590:J768)</f>
        <v>0</v>
      </c>
      <c r="K589" s="21" t="n">
        <f aca="false">SUM(K590:K768)</f>
        <v>0</v>
      </c>
      <c r="L589" s="21" t="n">
        <f aca="false">SUM(L590:L768)</f>
        <v>89265.61</v>
      </c>
      <c r="M589" s="21" t="n">
        <f aca="false">SUM(M590:M768)</f>
        <v>296832449.19</v>
      </c>
      <c r="N589" s="21" t="n">
        <f aca="false">SUM(N590:N768)</f>
        <v>0</v>
      </c>
      <c r="O589" s="21" t="n">
        <f aca="false">SUM(O590:O768)</f>
        <v>0</v>
      </c>
      <c r="P589" s="21" t="n">
        <f aca="false">SUM(P590:P768)</f>
        <v>60705.4</v>
      </c>
      <c r="Q589" s="21" t="n">
        <f aca="false">SUM(Q590:Q768)</f>
        <v>292432056.15</v>
      </c>
      <c r="R589" s="21" t="n">
        <f aca="false">SUM(R590:R768)</f>
        <v>0</v>
      </c>
      <c r="S589" s="21" t="n">
        <f aca="false">SUM(S590:S768)</f>
        <v>0</v>
      </c>
      <c r="T589" s="21" t="n">
        <f aca="false">SUM(T590:T768)</f>
        <v>0</v>
      </c>
      <c r="U589" s="21" t="n">
        <f aca="false">SUM(U590:U768)</f>
        <v>0</v>
      </c>
      <c r="V589" s="21" t="n">
        <f aca="false">SUM(V590:V768)</f>
        <v>46917465.78</v>
      </c>
      <c r="W589" s="116"/>
      <c r="X589" s="116"/>
    </row>
    <row r="590" s="60" customFormat="true" ht="14.35" hidden="false" customHeight="false" outlineLevel="0" collapsed="false">
      <c r="A590" s="38" t="s">
        <v>610</v>
      </c>
      <c r="B590" s="54" t="s">
        <v>947</v>
      </c>
      <c r="C590" s="49" t="n">
        <f aca="false">D590+K590+M590+O590+Q590+S590+T590+U590+V590</f>
        <v>5321180</v>
      </c>
      <c r="D590" s="49" t="n">
        <f aca="false">SUM(E590:I590)</f>
        <v>0</v>
      </c>
      <c r="E590" s="49" t="n">
        <v>0</v>
      </c>
      <c r="F590" s="49" t="n">
        <v>0</v>
      </c>
      <c r="G590" s="49" t="n">
        <v>0</v>
      </c>
      <c r="H590" s="49" t="n">
        <v>0</v>
      </c>
      <c r="I590" s="49" t="n">
        <v>0</v>
      </c>
      <c r="J590" s="49" t="n">
        <v>0</v>
      </c>
      <c r="K590" s="49" t="n">
        <v>0</v>
      </c>
      <c r="L590" s="49" t="n">
        <v>1603</v>
      </c>
      <c r="M590" s="49" t="n">
        <v>5321180</v>
      </c>
      <c r="N590" s="49" t="n">
        <v>0</v>
      </c>
      <c r="O590" s="49" t="n">
        <v>0</v>
      </c>
      <c r="P590" s="49" t="n">
        <v>0</v>
      </c>
      <c r="Q590" s="49" t="n">
        <v>0</v>
      </c>
      <c r="R590" s="49" t="n">
        <v>0</v>
      </c>
      <c r="S590" s="49" t="n">
        <v>0</v>
      </c>
      <c r="T590" s="49" t="n">
        <v>0</v>
      </c>
      <c r="U590" s="49" t="n">
        <v>0</v>
      </c>
      <c r="V590" s="49" t="n">
        <v>0</v>
      </c>
      <c r="W590" s="116"/>
      <c r="X590" s="116"/>
    </row>
    <row r="591" s="60" customFormat="true" ht="14.35" hidden="false" customHeight="false" outlineLevel="0" collapsed="false">
      <c r="A591" s="38" t="s">
        <v>948</v>
      </c>
      <c r="B591" s="54" t="s">
        <v>949</v>
      </c>
      <c r="C591" s="49" t="n">
        <f aca="false">D591+K591+M591+O591+Q591+S591+T591+U591+V591</f>
        <v>5971941.1</v>
      </c>
      <c r="D591" s="49" t="n">
        <f aca="false">SUM(E591:I591)</f>
        <v>0</v>
      </c>
      <c r="E591" s="49" t="n">
        <v>0</v>
      </c>
      <c r="F591" s="49" t="n">
        <v>0</v>
      </c>
      <c r="G591" s="49" t="n">
        <v>0</v>
      </c>
      <c r="H591" s="49" t="n">
        <v>0</v>
      </c>
      <c r="I591" s="49" t="n">
        <v>0</v>
      </c>
      <c r="J591" s="49" t="n">
        <v>0</v>
      </c>
      <c r="K591" s="49" t="n">
        <v>0</v>
      </c>
      <c r="L591" s="49" t="n">
        <v>1603</v>
      </c>
      <c r="M591" s="49" t="n">
        <v>5283969</v>
      </c>
      <c r="N591" s="49" t="n">
        <v>0</v>
      </c>
      <c r="O591" s="49" t="n">
        <v>0</v>
      </c>
      <c r="P591" s="49" t="n">
        <v>0</v>
      </c>
      <c r="Q591" s="49" t="n">
        <v>0</v>
      </c>
      <c r="R591" s="49" t="n">
        <v>0</v>
      </c>
      <c r="S591" s="49" t="n">
        <v>0</v>
      </c>
      <c r="T591" s="49" t="n">
        <v>0</v>
      </c>
      <c r="U591" s="49" t="n">
        <v>0</v>
      </c>
      <c r="V591" s="49" t="n">
        <v>687972.1</v>
      </c>
      <c r="W591" s="116"/>
      <c r="X591" s="116"/>
    </row>
    <row r="592" s="60" customFormat="true" ht="14.35" hidden="false" customHeight="false" outlineLevel="0" collapsed="false">
      <c r="A592" s="38" t="s">
        <v>950</v>
      </c>
      <c r="B592" s="54" t="s">
        <v>951</v>
      </c>
      <c r="C592" s="49" t="n">
        <f aca="false">D592+K592+M592+O592+Q592+S592+T592+U592+V592</f>
        <v>6693310.38</v>
      </c>
      <c r="D592" s="49" t="n">
        <f aca="false">SUM(E592:I592)</f>
        <v>1454382.9</v>
      </c>
      <c r="E592" s="49" t="n">
        <v>0</v>
      </c>
      <c r="F592" s="49" t="n">
        <v>0</v>
      </c>
      <c r="G592" s="49" t="n">
        <v>0</v>
      </c>
      <c r="H592" s="49" t="n">
        <v>0</v>
      </c>
      <c r="I592" s="49" t="n">
        <v>1454382.9</v>
      </c>
      <c r="J592" s="49" t="n">
        <v>0</v>
      </c>
      <c r="K592" s="49" t="n">
        <v>0</v>
      </c>
      <c r="L592" s="49" t="n">
        <v>1241.68</v>
      </c>
      <c r="M592" s="49" t="n">
        <v>4590494</v>
      </c>
      <c r="N592" s="49" t="n">
        <v>0</v>
      </c>
      <c r="O592" s="49" t="n">
        <v>0</v>
      </c>
      <c r="P592" s="49" t="n">
        <v>0</v>
      </c>
      <c r="Q592" s="49" t="n">
        <v>0</v>
      </c>
      <c r="R592" s="49" t="n">
        <v>0</v>
      </c>
      <c r="S592" s="49" t="n">
        <v>0</v>
      </c>
      <c r="T592" s="49" t="n">
        <v>0</v>
      </c>
      <c r="U592" s="49" t="n">
        <v>0</v>
      </c>
      <c r="V592" s="49" t="n">
        <v>648433.48</v>
      </c>
      <c r="W592" s="116"/>
      <c r="X592" s="116"/>
    </row>
    <row r="593" s="60" customFormat="true" ht="14.35" hidden="false" customHeight="false" outlineLevel="0" collapsed="false">
      <c r="A593" s="38" t="s">
        <v>952</v>
      </c>
      <c r="B593" s="54" t="s">
        <v>953</v>
      </c>
      <c r="C593" s="49" t="n">
        <f aca="false">D593+K593+M593+O593+Q593+S593+T593+U593+V593</f>
        <v>490456</v>
      </c>
      <c r="D593" s="49" t="n">
        <f aca="false">SUM(E593:I593)</f>
        <v>0</v>
      </c>
      <c r="E593" s="49" t="n">
        <v>0</v>
      </c>
      <c r="F593" s="49" t="n">
        <v>0</v>
      </c>
      <c r="G593" s="49" t="n">
        <v>0</v>
      </c>
      <c r="H593" s="49" t="n">
        <v>0</v>
      </c>
      <c r="I593" s="49" t="n">
        <v>0</v>
      </c>
      <c r="J593" s="49" t="n">
        <v>0</v>
      </c>
      <c r="K593" s="49" t="n">
        <v>0</v>
      </c>
      <c r="L593" s="49" t="n">
        <v>0</v>
      </c>
      <c r="M593" s="49" t="n">
        <v>0</v>
      </c>
      <c r="N593" s="49" t="n">
        <v>0</v>
      </c>
      <c r="O593" s="49" t="n">
        <v>0</v>
      </c>
      <c r="P593" s="49" t="n">
        <v>0</v>
      </c>
      <c r="Q593" s="49" t="n">
        <v>0</v>
      </c>
      <c r="R593" s="49" t="n">
        <v>0</v>
      </c>
      <c r="S593" s="49" t="n">
        <v>0</v>
      </c>
      <c r="T593" s="49" t="n">
        <v>0</v>
      </c>
      <c r="U593" s="49" t="n">
        <v>0</v>
      </c>
      <c r="V593" s="49" t="n">
        <v>490456</v>
      </c>
      <c r="W593" s="116"/>
      <c r="X593" s="116"/>
    </row>
    <row r="594" s="60" customFormat="true" ht="14.35" hidden="false" customHeight="false" outlineLevel="0" collapsed="false">
      <c r="A594" s="38" t="s">
        <v>954</v>
      </c>
      <c r="B594" s="54" t="s">
        <v>955</v>
      </c>
      <c r="C594" s="49" t="n">
        <f aca="false">D594+K594+M594+O594+Q594+S594+T594+U594+V594</f>
        <v>3035426</v>
      </c>
      <c r="D594" s="49" t="n">
        <f aca="false">SUM(E594:I594)</f>
        <v>0</v>
      </c>
      <c r="E594" s="49" t="n">
        <v>0</v>
      </c>
      <c r="F594" s="49" t="n">
        <v>0</v>
      </c>
      <c r="G594" s="49" t="n">
        <v>0</v>
      </c>
      <c r="H594" s="49" t="n">
        <v>0</v>
      </c>
      <c r="I594" s="49" t="n">
        <v>0</v>
      </c>
      <c r="J594" s="49" t="n">
        <v>0</v>
      </c>
      <c r="K594" s="49" t="n">
        <v>0</v>
      </c>
      <c r="L594" s="49" t="n">
        <v>780.7</v>
      </c>
      <c r="M594" s="49" t="n">
        <v>3035426</v>
      </c>
      <c r="N594" s="49" t="n">
        <v>0</v>
      </c>
      <c r="O594" s="49" t="n">
        <v>0</v>
      </c>
      <c r="P594" s="49" t="n">
        <v>0</v>
      </c>
      <c r="Q594" s="49" t="n">
        <v>0</v>
      </c>
      <c r="R594" s="49" t="n">
        <v>0</v>
      </c>
      <c r="S594" s="49" t="n">
        <v>0</v>
      </c>
      <c r="T594" s="49" t="n">
        <v>0</v>
      </c>
      <c r="U594" s="49" t="n">
        <v>0</v>
      </c>
      <c r="V594" s="49" t="n">
        <v>0</v>
      </c>
      <c r="W594" s="116"/>
      <c r="X594" s="116"/>
    </row>
    <row r="595" s="60" customFormat="true" ht="14.35" hidden="false" customHeight="false" outlineLevel="0" collapsed="false">
      <c r="A595" s="38" t="s">
        <v>956</v>
      </c>
      <c r="B595" s="54" t="s">
        <v>957</v>
      </c>
      <c r="C595" s="49" t="n">
        <f aca="false">D595+K595+M595+O595+Q595+S595+T595+U595+V595</f>
        <v>2579156</v>
      </c>
      <c r="D595" s="49" t="n">
        <f aca="false">SUM(E595:I595)</f>
        <v>0</v>
      </c>
      <c r="E595" s="49" t="n">
        <v>0</v>
      </c>
      <c r="F595" s="49" t="n">
        <v>0</v>
      </c>
      <c r="G595" s="49" t="n">
        <v>0</v>
      </c>
      <c r="H595" s="49" t="n">
        <v>0</v>
      </c>
      <c r="I595" s="49" t="n">
        <v>0</v>
      </c>
      <c r="J595" s="49" t="n">
        <v>0</v>
      </c>
      <c r="K595" s="49" t="n">
        <v>0</v>
      </c>
      <c r="L595" s="49" t="n">
        <v>769.9</v>
      </c>
      <c r="M595" s="49" t="n">
        <v>2579156</v>
      </c>
      <c r="N595" s="49" t="n">
        <v>0</v>
      </c>
      <c r="O595" s="49" t="n">
        <v>0</v>
      </c>
      <c r="P595" s="49" t="n">
        <v>0</v>
      </c>
      <c r="Q595" s="49" t="n">
        <v>0</v>
      </c>
      <c r="R595" s="49" t="n">
        <v>0</v>
      </c>
      <c r="S595" s="49" t="n">
        <v>0</v>
      </c>
      <c r="T595" s="49" t="n">
        <v>0</v>
      </c>
      <c r="U595" s="49" t="n">
        <v>0</v>
      </c>
      <c r="V595" s="49" t="n">
        <v>0</v>
      </c>
      <c r="W595" s="116"/>
      <c r="X595" s="116"/>
    </row>
    <row r="596" s="60" customFormat="true" ht="14.35" hidden="false" customHeight="false" outlineLevel="0" collapsed="false">
      <c r="A596" s="38" t="s">
        <v>958</v>
      </c>
      <c r="B596" s="54" t="s">
        <v>959</v>
      </c>
      <c r="C596" s="49" t="n">
        <f aca="false">D596+K596+M596+O596+Q596+S596+T596+U596+V596</f>
        <v>491229</v>
      </c>
      <c r="D596" s="49" t="n">
        <f aca="false">SUM(E596:I596)</f>
        <v>0</v>
      </c>
      <c r="E596" s="49" t="n">
        <v>0</v>
      </c>
      <c r="F596" s="49" t="n">
        <v>0</v>
      </c>
      <c r="G596" s="49" t="n">
        <v>0</v>
      </c>
      <c r="H596" s="49" t="n">
        <v>0</v>
      </c>
      <c r="I596" s="49" t="n">
        <v>0</v>
      </c>
      <c r="J596" s="49" t="n">
        <v>0</v>
      </c>
      <c r="K596" s="49" t="n">
        <v>0</v>
      </c>
      <c r="L596" s="49" t="n">
        <v>0</v>
      </c>
      <c r="M596" s="49" t="n">
        <v>0</v>
      </c>
      <c r="N596" s="49" t="n">
        <v>0</v>
      </c>
      <c r="O596" s="49" t="n">
        <v>0</v>
      </c>
      <c r="P596" s="49" t="n">
        <v>0</v>
      </c>
      <c r="Q596" s="49" t="n">
        <v>0</v>
      </c>
      <c r="R596" s="49" t="n">
        <v>0</v>
      </c>
      <c r="S596" s="49" t="n">
        <v>0</v>
      </c>
      <c r="T596" s="49" t="n">
        <v>0</v>
      </c>
      <c r="U596" s="49" t="n">
        <v>0</v>
      </c>
      <c r="V596" s="49" t="n">
        <v>491229</v>
      </c>
      <c r="W596" s="116"/>
      <c r="X596" s="116"/>
    </row>
    <row r="597" s="60" customFormat="true" ht="14.35" hidden="false" customHeight="false" outlineLevel="0" collapsed="false">
      <c r="A597" s="38" t="s">
        <v>960</v>
      </c>
      <c r="B597" s="54" t="s">
        <v>961</v>
      </c>
      <c r="C597" s="49" t="n">
        <f aca="false">D597+K597+M597+O597+Q597+S597+T597+U597+V597</f>
        <v>1961000</v>
      </c>
      <c r="D597" s="49" t="n">
        <f aca="false">SUM(E597:I597)</f>
        <v>0</v>
      </c>
      <c r="E597" s="49" t="n">
        <v>0</v>
      </c>
      <c r="F597" s="49" t="n">
        <v>0</v>
      </c>
      <c r="G597" s="49" t="n">
        <v>0</v>
      </c>
      <c r="H597" s="49" t="n">
        <v>0</v>
      </c>
      <c r="I597" s="49" t="n">
        <v>0</v>
      </c>
      <c r="J597" s="49" t="n">
        <v>0</v>
      </c>
      <c r="K597" s="49" t="n">
        <v>0</v>
      </c>
      <c r="L597" s="49" t="n">
        <v>0</v>
      </c>
      <c r="M597" s="49" t="n">
        <v>0</v>
      </c>
      <c r="N597" s="49" t="n">
        <v>0</v>
      </c>
      <c r="O597" s="49" t="n">
        <v>0</v>
      </c>
      <c r="P597" s="49" t="n">
        <v>2605</v>
      </c>
      <c r="Q597" s="49" t="n">
        <v>1961000</v>
      </c>
      <c r="R597" s="49" t="n">
        <v>0</v>
      </c>
      <c r="S597" s="49" t="n">
        <v>0</v>
      </c>
      <c r="T597" s="49" t="n">
        <v>0</v>
      </c>
      <c r="U597" s="49" t="n">
        <v>0</v>
      </c>
      <c r="V597" s="49" t="n">
        <v>0</v>
      </c>
      <c r="W597" s="116"/>
      <c r="X597" s="116"/>
    </row>
    <row r="598" s="60" customFormat="true" ht="14.35" hidden="false" customHeight="false" outlineLevel="0" collapsed="false">
      <c r="A598" s="38" t="s">
        <v>962</v>
      </c>
      <c r="B598" s="54" t="s">
        <v>437</v>
      </c>
      <c r="C598" s="49" t="n">
        <f aca="false">D598+K598+M598+O598+Q598+S598+T598+U598+V598</f>
        <v>3019985</v>
      </c>
      <c r="D598" s="49" t="n">
        <f aca="false">SUM(E598:I598)</f>
        <v>0</v>
      </c>
      <c r="E598" s="49" t="n">
        <v>0</v>
      </c>
      <c r="F598" s="49" t="n">
        <v>0</v>
      </c>
      <c r="G598" s="49" t="n">
        <v>0</v>
      </c>
      <c r="H598" s="49" t="n">
        <v>0</v>
      </c>
      <c r="I598" s="49" t="n">
        <v>0</v>
      </c>
      <c r="J598" s="49" t="n">
        <v>0</v>
      </c>
      <c r="K598" s="49" t="n">
        <v>0</v>
      </c>
      <c r="L598" s="49" t="n">
        <v>714.2</v>
      </c>
      <c r="M598" s="49" t="n">
        <v>2759534</v>
      </c>
      <c r="N598" s="49" t="n">
        <v>0</v>
      </c>
      <c r="O598" s="49" t="n">
        <v>0</v>
      </c>
      <c r="P598" s="49" t="n">
        <v>0</v>
      </c>
      <c r="Q598" s="49" t="n">
        <v>0</v>
      </c>
      <c r="R598" s="49" t="n">
        <v>0</v>
      </c>
      <c r="S598" s="49" t="n">
        <v>0</v>
      </c>
      <c r="T598" s="49" t="n">
        <v>0</v>
      </c>
      <c r="U598" s="49" t="n">
        <v>0</v>
      </c>
      <c r="V598" s="49" t="n">
        <v>260451</v>
      </c>
      <c r="W598" s="116"/>
      <c r="X598" s="116"/>
    </row>
    <row r="599" s="60" customFormat="true" ht="14.35" hidden="false" customHeight="false" outlineLevel="0" collapsed="false">
      <c r="A599" s="38" t="s">
        <v>963</v>
      </c>
      <c r="B599" s="54" t="s">
        <v>439</v>
      </c>
      <c r="C599" s="49" t="n">
        <f aca="false">D599+K599+M599+O599+Q599+S599+T599+U599+V599</f>
        <v>351673</v>
      </c>
      <c r="D599" s="49" t="n">
        <f aca="false">SUM(E599:I599)</f>
        <v>0</v>
      </c>
      <c r="E599" s="49" t="n">
        <v>0</v>
      </c>
      <c r="F599" s="49" t="n">
        <v>0</v>
      </c>
      <c r="G599" s="49" t="n">
        <v>0</v>
      </c>
      <c r="H599" s="49" t="n">
        <v>0</v>
      </c>
      <c r="I599" s="49" t="n">
        <v>0</v>
      </c>
      <c r="J599" s="49" t="n">
        <v>0</v>
      </c>
      <c r="K599" s="49" t="n">
        <v>0</v>
      </c>
      <c r="L599" s="49" t="n">
        <v>0</v>
      </c>
      <c r="M599" s="49" t="n">
        <v>0</v>
      </c>
      <c r="N599" s="49" t="n">
        <v>0</v>
      </c>
      <c r="O599" s="49" t="n">
        <v>0</v>
      </c>
      <c r="P599" s="49" t="n">
        <v>0</v>
      </c>
      <c r="Q599" s="49" t="n">
        <v>0</v>
      </c>
      <c r="R599" s="49" t="n">
        <v>0</v>
      </c>
      <c r="S599" s="49" t="n">
        <v>0</v>
      </c>
      <c r="T599" s="49" t="n">
        <v>0</v>
      </c>
      <c r="U599" s="49" t="n">
        <v>0</v>
      </c>
      <c r="V599" s="49" t="n">
        <v>351673</v>
      </c>
      <c r="W599" s="116"/>
      <c r="X599" s="116"/>
    </row>
    <row r="600" s="60" customFormat="true" ht="14.35" hidden="false" customHeight="false" outlineLevel="0" collapsed="false">
      <c r="A600" s="38" t="s">
        <v>964</v>
      </c>
      <c r="B600" s="54" t="s">
        <v>441</v>
      </c>
      <c r="C600" s="49" t="n">
        <f aca="false">D600+K600+M600+O600+Q600+S600+T600+U600+V600</f>
        <v>5811590</v>
      </c>
      <c r="D600" s="49" t="n">
        <f aca="false">SUM(E600:I600)</f>
        <v>0</v>
      </c>
      <c r="E600" s="49" t="n">
        <v>0</v>
      </c>
      <c r="F600" s="49" t="n">
        <v>0</v>
      </c>
      <c r="G600" s="49" t="n">
        <v>0</v>
      </c>
      <c r="H600" s="49" t="n">
        <v>0</v>
      </c>
      <c r="I600" s="49" t="n">
        <v>0</v>
      </c>
      <c r="J600" s="49" t="n">
        <v>0</v>
      </c>
      <c r="K600" s="49" t="n">
        <v>0</v>
      </c>
      <c r="L600" s="49" t="n">
        <v>0</v>
      </c>
      <c r="M600" s="49" t="n">
        <v>0</v>
      </c>
      <c r="N600" s="49" t="n">
        <v>0</v>
      </c>
      <c r="O600" s="49" t="n">
        <v>0</v>
      </c>
      <c r="P600" s="49" t="n">
        <v>1171.6</v>
      </c>
      <c r="Q600" s="49" t="n">
        <v>5702328</v>
      </c>
      <c r="R600" s="49" t="n">
        <v>0</v>
      </c>
      <c r="S600" s="49" t="n">
        <v>0</v>
      </c>
      <c r="T600" s="49" t="n">
        <v>0</v>
      </c>
      <c r="U600" s="49" t="n">
        <v>0</v>
      </c>
      <c r="V600" s="49" t="n">
        <v>109262</v>
      </c>
      <c r="W600" s="116"/>
      <c r="X600" s="116"/>
    </row>
    <row r="601" s="60" customFormat="true" ht="14.35" hidden="false" customHeight="false" outlineLevel="0" collapsed="false">
      <c r="A601" s="38" t="s">
        <v>965</v>
      </c>
      <c r="B601" s="54" t="s">
        <v>966</v>
      </c>
      <c r="C601" s="49" t="n">
        <f aca="false">D601+K601+M601+O601+Q601+S601+T601+U601+V601</f>
        <v>22978909</v>
      </c>
      <c r="D601" s="49" t="n">
        <f aca="false">SUM(E601:I601)</f>
        <v>0</v>
      </c>
      <c r="E601" s="49" t="n">
        <v>0</v>
      </c>
      <c r="F601" s="49" t="n">
        <v>0</v>
      </c>
      <c r="G601" s="49" t="n">
        <v>0</v>
      </c>
      <c r="H601" s="49" t="n">
        <v>0</v>
      </c>
      <c r="I601" s="49" t="n">
        <v>0</v>
      </c>
      <c r="J601" s="49" t="n">
        <v>0</v>
      </c>
      <c r="K601" s="49" t="n">
        <v>0</v>
      </c>
      <c r="L601" s="49" t="n">
        <v>2226.2</v>
      </c>
      <c r="M601" s="49" t="n">
        <v>8493553</v>
      </c>
      <c r="N601" s="49" t="n">
        <v>0</v>
      </c>
      <c r="O601" s="49" t="n">
        <v>0</v>
      </c>
      <c r="P601" s="49" t="n">
        <v>2916</v>
      </c>
      <c r="Q601" s="49" t="n">
        <v>14346189</v>
      </c>
      <c r="R601" s="49" t="n">
        <v>0</v>
      </c>
      <c r="S601" s="49" t="n">
        <v>0</v>
      </c>
      <c r="T601" s="49" t="n">
        <v>0</v>
      </c>
      <c r="U601" s="49" t="n">
        <v>0</v>
      </c>
      <c r="V601" s="49" t="n">
        <v>139167</v>
      </c>
      <c r="W601" s="116"/>
      <c r="X601" s="116"/>
    </row>
    <row r="602" s="60" customFormat="true" ht="14.35" hidden="false" customHeight="false" outlineLevel="0" collapsed="false">
      <c r="A602" s="38" t="s">
        <v>967</v>
      </c>
      <c r="B602" s="54" t="s">
        <v>445</v>
      </c>
      <c r="C602" s="49" t="n">
        <f aca="false">D602+K602+M602+O602+Q602+S602+T602+U602+V602</f>
        <v>6434094.99</v>
      </c>
      <c r="D602" s="49" t="n">
        <f aca="false">SUM(E602:I602)</f>
        <v>880568</v>
      </c>
      <c r="E602" s="49" t="n">
        <v>0</v>
      </c>
      <c r="F602" s="49" t="n">
        <v>0</v>
      </c>
      <c r="G602" s="49" t="n">
        <v>0</v>
      </c>
      <c r="H602" s="49" t="n">
        <v>0</v>
      </c>
      <c r="I602" s="49" t="n">
        <v>880568</v>
      </c>
      <c r="J602" s="49" t="n">
        <v>0</v>
      </c>
      <c r="K602" s="49" t="n">
        <v>0</v>
      </c>
      <c r="L602" s="49" t="n">
        <v>0</v>
      </c>
      <c r="M602" s="49" t="n">
        <v>0</v>
      </c>
      <c r="N602" s="49" t="n">
        <v>0</v>
      </c>
      <c r="O602" s="49" t="n">
        <v>0</v>
      </c>
      <c r="P602" s="49" t="n">
        <v>1440</v>
      </c>
      <c r="Q602" s="49" t="n">
        <v>5266638</v>
      </c>
      <c r="R602" s="49" t="n">
        <v>0</v>
      </c>
      <c r="S602" s="49" t="n">
        <v>0</v>
      </c>
      <c r="T602" s="49" t="n">
        <v>0</v>
      </c>
      <c r="U602" s="49" t="n">
        <v>0</v>
      </c>
      <c r="V602" s="49" t="n">
        <v>286888.99</v>
      </c>
      <c r="W602" s="116"/>
      <c r="X602" s="116"/>
    </row>
    <row r="603" s="60" customFormat="true" ht="14.35" hidden="false" customHeight="false" outlineLevel="0" collapsed="false">
      <c r="A603" s="38" t="s">
        <v>968</v>
      </c>
      <c r="B603" s="54" t="s">
        <v>160</v>
      </c>
      <c r="C603" s="49" t="n">
        <f aca="false">D603+K603+M603+O603+Q603+S603+T603+U603+V603</f>
        <v>4853993</v>
      </c>
      <c r="D603" s="49" t="n">
        <f aca="false">SUM(E603:I603)</f>
        <v>0</v>
      </c>
      <c r="E603" s="49" t="n">
        <v>0</v>
      </c>
      <c r="F603" s="49" t="n">
        <v>0</v>
      </c>
      <c r="G603" s="49" t="n">
        <v>0</v>
      </c>
      <c r="H603" s="49" t="n">
        <v>0</v>
      </c>
      <c r="I603" s="49" t="n">
        <v>0</v>
      </c>
      <c r="J603" s="49" t="n">
        <v>0</v>
      </c>
      <c r="K603" s="49" t="n">
        <v>0</v>
      </c>
      <c r="L603" s="49" t="n">
        <v>0</v>
      </c>
      <c r="M603" s="49" t="n">
        <v>0</v>
      </c>
      <c r="N603" s="49" t="n">
        <v>0</v>
      </c>
      <c r="O603" s="49" t="n">
        <v>0</v>
      </c>
      <c r="P603" s="49" t="n">
        <v>1047</v>
      </c>
      <c r="Q603" s="49" t="n">
        <v>4744811</v>
      </c>
      <c r="R603" s="49" t="n">
        <v>0</v>
      </c>
      <c r="S603" s="49" t="n">
        <v>0</v>
      </c>
      <c r="T603" s="49" t="n">
        <v>0</v>
      </c>
      <c r="U603" s="49" t="n">
        <v>0</v>
      </c>
      <c r="V603" s="49" t="n">
        <v>109182</v>
      </c>
      <c r="W603" s="116"/>
      <c r="X603" s="116"/>
    </row>
    <row r="604" s="60" customFormat="true" ht="14.35" hidden="false" customHeight="false" outlineLevel="0" collapsed="false">
      <c r="A604" s="38" t="s">
        <v>969</v>
      </c>
      <c r="B604" s="54" t="s">
        <v>970</v>
      </c>
      <c r="C604" s="49" t="n">
        <f aca="false">D604+K604+M604+O604+Q604+S604+T604+U604+V604</f>
        <v>12198236</v>
      </c>
      <c r="D604" s="49" t="n">
        <f aca="false">SUM(E604:I604)</f>
        <v>0</v>
      </c>
      <c r="E604" s="49" t="n">
        <v>0</v>
      </c>
      <c r="F604" s="49" t="n">
        <v>0</v>
      </c>
      <c r="G604" s="49" t="n">
        <v>0</v>
      </c>
      <c r="H604" s="49" t="n">
        <v>0</v>
      </c>
      <c r="I604" s="49" t="n">
        <v>0</v>
      </c>
      <c r="J604" s="49" t="n">
        <v>0</v>
      </c>
      <c r="K604" s="49" t="n">
        <v>0</v>
      </c>
      <c r="L604" s="49" t="n">
        <v>909.8</v>
      </c>
      <c r="M604" s="49" t="n">
        <v>3584290</v>
      </c>
      <c r="N604" s="49" t="n">
        <v>0</v>
      </c>
      <c r="O604" s="49" t="n">
        <v>0</v>
      </c>
      <c r="P604" s="49" t="n">
        <v>1574.4</v>
      </c>
      <c r="Q604" s="49" t="n">
        <v>8499525</v>
      </c>
      <c r="R604" s="49" t="n">
        <v>0</v>
      </c>
      <c r="S604" s="49" t="n">
        <v>0</v>
      </c>
      <c r="T604" s="49" t="n">
        <v>0</v>
      </c>
      <c r="U604" s="49" t="n">
        <v>0</v>
      </c>
      <c r="V604" s="49" t="n">
        <v>114421</v>
      </c>
      <c r="W604" s="116"/>
      <c r="X604" s="116"/>
    </row>
    <row r="605" s="60" customFormat="true" ht="14.35" hidden="false" customHeight="false" outlineLevel="0" collapsed="false">
      <c r="A605" s="38" t="s">
        <v>971</v>
      </c>
      <c r="B605" s="54" t="s">
        <v>972</v>
      </c>
      <c r="C605" s="49" t="n">
        <f aca="false">D605+K605+M605+O605+Q605+S605+T605+U605+V605</f>
        <v>6443388.74</v>
      </c>
      <c r="D605" s="49" t="n">
        <f aca="false">SUM(E605:I605)</f>
        <v>0</v>
      </c>
      <c r="E605" s="49" t="n">
        <v>0</v>
      </c>
      <c r="F605" s="49" t="n">
        <v>0</v>
      </c>
      <c r="G605" s="49" t="n">
        <v>0</v>
      </c>
      <c r="H605" s="49" t="n">
        <v>0</v>
      </c>
      <c r="I605" s="49" t="n">
        <v>0</v>
      </c>
      <c r="J605" s="49" t="n">
        <v>0</v>
      </c>
      <c r="K605" s="49" t="n">
        <v>0</v>
      </c>
      <c r="L605" s="49" t="n">
        <v>1581.7</v>
      </c>
      <c r="M605" s="49" t="n">
        <v>5757580</v>
      </c>
      <c r="N605" s="49" t="n">
        <v>0</v>
      </c>
      <c r="O605" s="49" t="n">
        <v>0</v>
      </c>
      <c r="P605" s="49" t="n">
        <v>0</v>
      </c>
      <c r="Q605" s="49" t="n">
        <v>0</v>
      </c>
      <c r="R605" s="49" t="n">
        <v>0</v>
      </c>
      <c r="S605" s="49" t="n">
        <v>0</v>
      </c>
      <c r="T605" s="49" t="n">
        <v>0</v>
      </c>
      <c r="U605" s="49" t="n">
        <v>0</v>
      </c>
      <c r="V605" s="49" t="n">
        <v>685808.74</v>
      </c>
      <c r="W605" s="116"/>
      <c r="X605" s="116"/>
    </row>
    <row r="606" s="60" customFormat="true" ht="14.35" hidden="false" customHeight="false" outlineLevel="0" collapsed="false">
      <c r="A606" s="38" t="s">
        <v>973</v>
      </c>
      <c r="B606" s="54" t="s">
        <v>974</v>
      </c>
      <c r="C606" s="49" t="n">
        <f aca="false">D606+K606+M606+O606+Q606+S606+T606+U606+V606</f>
        <v>6382323.26</v>
      </c>
      <c r="D606" s="49" t="n">
        <f aca="false">SUM(E606:I606)</f>
        <v>0</v>
      </c>
      <c r="E606" s="49" t="n">
        <v>0</v>
      </c>
      <c r="F606" s="49" t="n">
        <v>0</v>
      </c>
      <c r="G606" s="49" t="n">
        <v>0</v>
      </c>
      <c r="H606" s="49" t="n">
        <v>0</v>
      </c>
      <c r="I606" s="49" t="n">
        <v>0</v>
      </c>
      <c r="J606" s="49" t="n">
        <v>0</v>
      </c>
      <c r="K606" s="49" t="n">
        <v>0</v>
      </c>
      <c r="L606" s="49" t="n">
        <v>1584.1</v>
      </c>
      <c r="M606" s="49" t="n">
        <v>5696753</v>
      </c>
      <c r="N606" s="49" t="n">
        <v>0</v>
      </c>
      <c r="O606" s="49" t="n">
        <v>0</v>
      </c>
      <c r="P606" s="49" t="n">
        <v>0</v>
      </c>
      <c r="Q606" s="49" t="n">
        <v>0</v>
      </c>
      <c r="R606" s="49" t="n">
        <v>0</v>
      </c>
      <c r="S606" s="49" t="n">
        <v>0</v>
      </c>
      <c r="T606" s="49" t="n">
        <v>0</v>
      </c>
      <c r="U606" s="49" t="n">
        <v>0</v>
      </c>
      <c r="V606" s="49" t="n">
        <v>685570.26</v>
      </c>
      <c r="W606" s="116"/>
      <c r="X606" s="116"/>
    </row>
    <row r="607" s="60" customFormat="true" ht="14.35" hidden="false" customHeight="false" outlineLevel="0" collapsed="false">
      <c r="A607" s="38" t="s">
        <v>975</v>
      </c>
      <c r="B607" s="54" t="s">
        <v>976</v>
      </c>
      <c r="C607" s="49" t="n">
        <f aca="false">D607+K607+M607+O607+Q607+S607+T607+U607+V607</f>
        <v>6452896.04</v>
      </c>
      <c r="D607" s="49" t="n">
        <f aca="false">SUM(E607:I607)</f>
        <v>0</v>
      </c>
      <c r="E607" s="49" t="n">
        <v>0</v>
      </c>
      <c r="F607" s="49" t="n">
        <v>0</v>
      </c>
      <c r="G607" s="49" t="n">
        <v>0</v>
      </c>
      <c r="H607" s="49" t="n">
        <v>0</v>
      </c>
      <c r="I607" s="49" t="n">
        <v>0</v>
      </c>
      <c r="J607" s="49" t="n">
        <v>0</v>
      </c>
      <c r="K607" s="49" t="n">
        <v>0</v>
      </c>
      <c r="L607" s="49" t="n">
        <v>1584.8</v>
      </c>
      <c r="M607" s="49" t="n">
        <v>5767699</v>
      </c>
      <c r="N607" s="49" t="n">
        <v>0</v>
      </c>
      <c r="O607" s="49" t="n">
        <v>0</v>
      </c>
      <c r="P607" s="49" t="n">
        <v>0</v>
      </c>
      <c r="Q607" s="49" t="n">
        <v>0</v>
      </c>
      <c r="R607" s="49" t="n">
        <v>0</v>
      </c>
      <c r="S607" s="49" t="n">
        <v>0</v>
      </c>
      <c r="T607" s="49" t="n">
        <v>0</v>
      </c>
      <c r="U607" s="49" t="n">
        <v>0</v>
      </c>
      <c r="V607" s="49" t="n">
        <v>685197.04</v>
      </c>
      <c r="W607" s="116"/>
      <c r="X607" s="116"/>
    </row>
    <row r="608" s="60" customFormat="true" ht="14.35" hidden="false" customHeight="false" outlineLevel="0" collapsed="false">
      <c r="A608" s="38" t="s">
        <v>977</v>
      </c>
      <c r="B608" s="54" t="s">
        <v>978</v>
      </c>
      <c r="C608" s="49" t="n">
        <f aca="false">D608+K608+M608+O608+Q608+S608+T608+U608+V608</f>
        <v>530169</v>
      </c>
      <c r="D608" s="49" t="n">
        <f aca="false">SUM(E608:I608)</f>
        <v>0</v>
      </c>
      <c r="E608" s="49" t="n">
        <v>0</v>
      </c>
      <c r="F608" s="49" t="n">
        <v>0</v>
      </c>
      <c r="G608" s="49" t="n">
        <v>0</v>
      </c>
      <c r="H608" s="49" t="n">
        <v>0</v>
      </c>
      <c r="I608" s="49" t="n">
        <v>0</v>
      </c>
      <c r="J608" s="49" t="n">
        <v>0</v>
      </c>
      <c r="K608" s="49" t="n">
        <v>0</v>
      </c>
      <c r="L608" s="49" t="n">
        <v>0</v>
      </c>
      <c r="M608" s="49" t="n">
        <v>0</v>
      </c>
      <c r="N608" s="49" t="n">
        <v>0</v>
      </c>
      <c r="O608" s="49" t="n">
        <v>0</v>
      </c>
      <c r="P608" s="49" t="n">
        <v>0</v>
      </c>
      <c r="Q608" s="49" t="n">
        <v>0</v>
      </c>
      <c r="R608" s="49" t="n">
        <v>0</v>
      </c>
      <c r="S608" s="49" t="n">
        <v>0</v>
      </c>
      <c r="T608" s="49" t="n">
        <v>0</v>
      </c>
      <c r="U608" s="49" t="n">
        <v>0</v>
      </c>
      <c r="V608" s="49" t="n">
        <v>530169</v>
      </c>
      <c r="W608" s="116"/>
      <c r="X608" s="116"/>
    </row>
    <row r="609" s="60" customFormat="true" ht="14.35" hidden="false" customHeight="false" outlineLevel="0" collapsed="false">
      <c r="A609" s="38" t="s">
        <v>979</v>
      </c>
      <c r="B609" s="54" t="s">
        <v>980</v>
      </c>
      <c r="C609" s="49" t="n">
        <f aca="false">D609+K609+M609+O609+Q609+S609+T609+U609+V609</f>
        <v>188272</v>
      </c>
      <c r="D609" s="49" t="n">
        <f aca="false">SUM(E609:I609)</f>
        <v>0</v>
      </c>
      <c r="E609" s="49" t="n">
        <v>0</v>
      </c>
      <c r="F609" s="49" t="n">
        <v>0</v>
      </c>
      <c r="G609" s="49" t="n">
        <v>0</v>
      </c>
      <c r="H609" s="49" t="n">
        <v>0</v>
      </c>
      <c r="I609" s="49" t="n">
        <v>0</v>
      </c>
      <c r="J609" s="49" t="n">
        <v>0</v>
      </c>
      <c r="K609" s="49" t="n">
        <v>0</v>
      </c>
      <c r="L609" s="49" t="n">
        <v>0</v>
      </c>
      <c r="M609" s="49" t="n">
        <v>0</v>
      </c>
      <c r="N609" s="49" t="n">
        <v>0</v>
      </c>
      <c r="O609" s="49" t="n">
        <v>0</v>
      </c>
      <c r="P609" s="49" t="n">
        <v>0</v>
      </c>
      <c r="Q609" s="49" t="n">
        <v>0</v>
      </c>
      <c r="R609" s="49" t="n">
        <v>0</v>
      </c>
      <c r="S609" s="49" t="n">
        <v>0</v>
      </c>
      <c r="T609" s="49" t="n">
        <v>0</v>
      </c>
      <c r="U609" s="49" t="n">
        <v>0</v>
      </c>
      <c r="V609" s="49" t="n">
        <v>188272</v>
      </c>
      <c r="W609" s="116"/>
      <c r="X609" s="116"/>
    </row>
    <row r="610" s="60" customFormat="true" ht="14.35" hidden="false" customHeight="false" outlineLevel="0" collapsed="false">
      <c r="A610" s="38" t="s">
        <v>981</v>
      </c>
      <c r="B610" s="54" t="s">
        <v>982</v>
      </c>
      <c r="C610" s="49" t="n">
        <f aca="false">D610+K610+M610+O610+Q610+S610+T610+U610+V610</f>
        <v>234309</v>
      </c>
      <c r="D610" s="49" t="n">
        <f aca="false">SUM(E610:I610)</f>
        <v>0</v>
      </c>
      <c r="E610" s="49" t="n">
        <v>0</v>
      </c>
      <c r="F610" s="49" t="n">
        <v>0</v>
      </c>
      <c r="G610" s="49" t="n">
        <v>0</v>
      </c>
      <c r="H610" s="49" t="n">
        <v>0</v>
      </c>
      <c r="I610" s="49" t="n">
        <v>0</v>
      </c>
      <c r="J610" s="49" t="n">
        <v>0</v>
      </c>
      <c r="K610" s="49" t="n">
        <v>0</v>
      </c>
      <c r="L610" s="49" t="n">
        <v>0</v>
      </c>
      <c r="M610" s="49" t="n">
        <v>0</v>
      </c>
      <c r="N610" s="49" t="n">
        <v>0</v>
      </c>
      <c r="O610" s="49" t="n">
        <v>0</v>
      </c>
      <c r="P610" s="49" t="n">
        <v>0</v>
      </c>
      <c r="Q610" s="49" t="n">
        <v>0</v>
      </c>
      <c r="R610" s="49" t="n">
        <v>0</v>
      </c>
      <c r="S610" s="49" t="n">
        <v>0</v>
      </c>
      <c r="T610" s="49" t="n">
        <v>0</v>
      </c>
      <c r="U610" s="49" t="n">
        <v>0</v>
      </c>
      <c r="V610" s="49" t="n">
        <v>234309</v>
      </c>
      <c r="W610" s="116"/>
      <c r="X610" s="116"/>
    </row>
    <row r="611" s="60" customFormat="true" ht="14.35" hidden="false" customHeight="false" outlineLevel="0" collapsed="false">
      <c r="A611" s="38" t="s">
        <v>983</v>
      </c>
      <c r="B611" s="54" t="s">
        <v>984</v>
      </c>
      <c r="C611" s="49" t="n">
        <f aca="false">D611+K611+M611+O611+Q611+S611+T611+U611+V611</f>
        <v>421660</v>
      </c>
      <c r="D611" s="49" t="n">
        <f aca="false">SUM(E611:I611)</f>
        <v>0</v>
      </c>
      <c r="E611" s="49" t="n">
        <v>0</v>
      </c>
      <c r="F611" s="49" t="n">
        <v>0</v>
      </c>
      <c r="G611" s="49" t="n">
        <v>0</v>
      </c>
      <c r="H611" s="49" t="n">
        <v>0</v>
      </c>
      <c r="I611" s="49" t="n">
        <v>0</v>
      </c>
      <c r="J611" s="49" t="n">
        <v>0</v>
      </c>
      <c r="K611" s="49" t="n">
        <v>0</v>
      </c>
      <c r="L611" s="49" t="n">
        <v>0</v>
      </c>
      <c r="M611" s="49" t="n">
        <v>0</v>
      </c>
      <c r="N611" s="49" t="n">
        <v>0</v>
      </c>
      <c r="O611" s="49" t="n">
        <v>0</v>
      </c>
      <c r="P611" s="49" t="n">
        <v>0</v>
      </c>
      <c r="Q611" s="49" t="n">
        <v>0</v>
      </c>
      <c r="R611" s="49" t="n">
        <v>0</v>
      </c>
      <c r="S611" s="49" t="n">
        <v>0</v>
      </c>
      <c r="T611" s="49" t="n">
        <v>0</v>
      </c>
      <c r="U611" s="49" t="n">
        <v>0</v>
      </c>
      <c r="V611" s="49" t="n">
        <v>421660</v>
      </c>
      <c r="W611" s="116"/>
      <c r="X611" s="116"/>
    </row>
    <row r="612" s="60" customFormat="true" ht="14.35" hidden="false" customHeight="false" outlineLevel="0" collapsed="false">
      <c r="A612" s="38" t="s">
        <v>985</v>
      </c>
      <c r="B612" s="54" t="s">
        <v>986</v>
      </c>
      <c r="C612" s="49" t="n">
        <f aca="false">D612+K612+M612+O612+Q612+S612+T612+U612+V612</f>
        <v>641698</v>
      </c>
      <c r="D612" s="49" t="n">
        <f aca="false">SUM(E612:I612)</f>
        <v>0</v>
      </c>
      <c r="E612" s="49" t="n">
        <v>0</v>
      </c>
      <c r="F612" s="49" t="n">
        <v>0</v>
      </c>
      <c r="G612" s="49" t="n">
        <v>0</v>
      </c>
      <c r="H612" s="49" t="n">
        <v>0</v>
      </c>
      <c r="I612" s="49" t="n">
        <v>0</v>
      </c>
      <c r="J612" s="49" t="n">
        <v>0</v>
      </c>
      <c r="K612" s="49" t="n">
        <v>0</v>
      </c>
      <c r="L612" s="49" t="n">
        <v>0</v>
      </c>
      <c r="M612" s="49" t="n">
        <v>0</v>
      </c>
      <c r="N612" s="49" t="n">
        <v>0</v>
      </c>
      <c r="O612" s="49" t="n">
        <v>0</v>
      </c>
      <c r="P612" s="49" t="n">
        <v>0</v>
      </c>
      <c r="Q612" s="49" t="n">
        <v>0</v>
      </c>
      <c r="R612" s="49" t="n">
        <v>0</v>
      </c>
      <c r="S612" s="49" t="n">
        <v>0</v>
      </c>
      <c r="T612" s="49" t="n">
        <v>0</v>
      </c>
      <c r="U612" s="49" t="n">
        <v>0</v>
      </c>
      <c r="V612" s="49" t="n">
        <v>641698</v>
      </c>
      <c r="W612" s="116"/>
      <c r="X612" s="116"/>
    </row>
    <row r="613" s="60" customFormat="true" ht="14.35" hidden="false" customHeight="false" outlineLevel="0" collapsed="false">
      <c r="A613" s="38" t="s">
        <v>987</v>
      </c>
      <c r="B613" s="54" t="s">
        <v>988</v>
      </c>
      <c r="C613" s="49" t="n">
        <f aca="false">D613+K613+M613+O613+Q613+S613+T613+U613+V613</f>
        <v>7309186.37</v>
      </c>
      <c r="D613" s="49" t="n">
        <f aca="false">SUM(E613:I613)</f>
        <v>2310204.6</v>
      </c>
      <c r="E613" s="49" t="n">
        <v>0</v>
      </c>
      <c r="F613" s="49" t="n">
        <v>0</v>
      </c>
      <c r="G613" s="49" t="n">
        <v>0</v>
      </c>
      <c r="H613" s="49" t="n">
        <v>0</v>
      </c>
      <c r="I613" s="49" t="n">
        <v>2310204.6</v>
      </c>
      <c r="J613" s="49" t="n">
        <v>0</v>
      </c>
      <c r="K613" s="49" t="n">
        <v>0</v>
      </c>
      <c r="L613" s="49" t="n">
        <v>1583.1</v>
      </c>
      <c r="M613" s="49" t="n">
        <v>4457032.56</v>
      </c>
      <c r="N613" s="49" t="n">
        <v>0</v>
      </c>
      <c r="O613" s="49" t="n">
        <v>0</v>
      </c>
      <c r="P613" s="49" t="n">
        <v>0</v>
      </c>
      <c r="Q613" s="49" t="n">
        <v>0</v>
      </c>
      <c r="R613" s="49" t="n">
        <v>0</v>
      </c>
      <c r="S613" s="49" t="n">
        <v>0</v>
      </c>
      <c r="T613" s="49" t="n">
        <v>0</v>
      </c>
      <c r="U613" s="49" t="n">
        <v>0</v>
      </c>
      <c r="V613" s="49" t="n">
        <v>541949.21</v>
      </c>
      <c r="W613" s="116"/>
      <c r="X613" s="116"/>
    </row>
    <row r="614" s="60" customFormat="true" ht="14.35" hidden="false" customHeight="false" outlineLevel="0" collapsed="false">
      <c r="A614" s="38" t="s">
        <v>989</v>
      </c>
      <c r="B614" s="54" t="s">
        <v>990</v>
      </c>
      <c r="C614" s="49" t="n">
        <f aca="false">D614+K614+M614+O614+Q614+S614+T614+U614+V614</f>
        <v>6108858.87</v>
      </c>
      <c r="D614" s="49" t="n">
        <f aca="false">SUM(E614:I614)</f>
        <v>0</v>
      </c>
      <c r="E614" s="49" t="n">
        <v>0</v>
      </c>
      <c r="F614" s="49" t="n">
        <v>0</v>
      </c>
      <c r="G614" s="49" t="n">
        <v>0</v>
      </c>
      <c r="H614" s="49" t="n">
        <v>0</v>
      </c>
      <c r="I614" s="49" t="n">
        <v>0</v>
      </c>
      <c r="J614" s="49" t="n">
        <v>0</v>
      </c>
      <c r="K614" s="49" t="n">
        <v>0</v>
      </c>
      <c r="L614" s="49" t="n">
        <v>1584</v>
      </c>
      <c r="M614" s="49" t="n">
        <v>5423111</v>
      </c>
      <c r="N614" s="49" t="n">
        <v>0</v>
      </c>
      <c r="O614" s="49" t="n">
        <v>0</v>
      </c>
      <c r="P614" s="49" t="n">
        <v>0</v>
      </c>
      <c r="Q614" s="49" t="n">
        <v>0</v>
      </c>
      <c r="R614" s="49" t="n">
        <v>0</v>
      </c>
      <c r="S614" s="49" t="n">
        <v>0</v>
      </c>
      <c r="T614" s="49" t="n">
        <v>0</v>
      </c>
      <c r="U614" s="49" t="n">
        <v>0</v>
      </c>
      <c r="V614" s="49" t="n">
        <v>685747.87</v>
      </c>
      <c r="W614" s="116"/>
      <c r="X614" s="116"/>
    </row>
    <row r="615" s="60" customFormat="true" ht="14.35" hidden="false" customHeight="false" outlineLevel="0" collapsed="false">
      <c r="A615" s="38" t="s">
        <v>991</v>
      </c>
      <c r="B615" s="54" t="s">
        <v>992</v>
      </c>
      <c r="C615" s="49" t="n">
        <f aca="false">D615+K615+M615+O615+Q615+S615+T615+U615+V615</f>
        <v>5813410</v>
      </c>
      <c r="D615" s="49" t="n">
        <f aca="false">SUM(E615:I615)</f>
        <v>0</v>
      </c>
      <c r="E615" s="49" t="n">
        <v>0</v>
      </c>
      <c r="F615" s="49" t="n">
        <v>0</v>
      </c>
      <c r="G615" s="49" t="n">
        <v>0</v>
      </c>
      <c r="H615" s="49" t="n">
        <v>0</v>
      </c>
      <c r="I615" s="49" t="n">
        <v>0</v>
      </c>
      <c r="J615" s="49" t="n">
        <v>0</v>
      </c>
      <c r="K615" s="49" t="n">
        <v>0</v>
      </c>
      <c r="L615" s="49" t="n">
        <v>1610</v>
      </c>
      <c r="M615" s="49" t="n">
        <v>5813410</v>
      </c>
      <c r="N615" s="49" t="n">
        <v>0</v>
      </c>
      <c r="O615" s="49" t="n">
        <v>0</v>
      </c>
      <c r="P615" s="49" t="n">
        <v>0</v>
      </c>
      <c r="Q615" s="49" t="n">
        <v>0</v>
      </c>
      <c r="R615" s="49" t="n">
        <v>0</v>
      </c>
      <c r="S615" s="49" t="n">
        <v>0</v>
      </c>
      <c r="T615" s="49" t="n">
        <v>0</v>
      </c>
      <c r="U615" s="49" t="n">
        <v>0</v>
      </c>
      <c r="V615" s="49" t="n">
        <v>0</v>
      </c>
      <c r="W615" s="116"/>
      <c r="X615" s="116"/>
    </row>
    <row r="616" s="60" customFormat="true" ht="14.35" hidden="false" customHeight="false" outlineLevel="0" collapsed="false">
      <c r="A616" s="38" t="s">
        <v>993</v>
      </c>
      <c r="B616" s="54" t="s">
        <v>994</v>
      </c>
      <c r="C616" s="49" t="n">
        <f aca="false">D616+K616+M616+O616+Q616+S616+T616+U616+V616</f>
        <v>2823818</v>
      </c>
      <c r="D616" s="49" t="n">
        <f aca="false">SUM(E616:I616)</f>
        <v>2373334</v>
      </c>
      <c r="E616" s="49" t="n">
        <v>0</v>
      </c>
      <c r="F616" s="49" t="n">
        <v>0</v>
      </c>
      <c r="G616" s="49" t="n">
        <v>0</v>
      </c>
      <c r="H616" s="49" t="n">
        <v>0</v>
      </c>
      <c r="I616" s="49" t="n">
        <v>2373334</v>
      </c>
      <c r="J616" s="49" t="n">
        <v>0</v>
      </c>
      <c r="K616" s="49" t="n">
        <v>0</v>
      </c>
      <c r="L616" s="49" t="n">
        <v>0</v>
      </c>
      <c r="M616" s="49" t="n">
        <v>0</v>
      </c>
      <c r="N616" s="49" t="n">
        <v>0</v>
      </c>
      <c r="O616" s="49" t="n">
        <v>0</v>
      </c>
      <c r="P616" s="49" t="n">
        <v>0</v>
      </c>
      <c r="Q616" s="49" t="n">
        <v>0</v>
      </c>
      <c r="R616" s="49" t="n">
        <v>0</v>
      </c>
      <c r="S616" s="49" t="n">
        <v>0</v>
      </c>
      <c r="T616" s="49" t="n">
        <v>0</v>
      </c>
      <c r="U616" s="49" t="n">
        <v>0</v>
      </c>
      <c r="V616" s="49" t="n">
        <v>450484</v>
      </c>
      <c r="W616" s="116"/>
      <c r="X616" s="116"/>
    </row>
    <row r="617" s="60" customFormat="true" ht="14.35" hidden="false" customHeight="false" outlineLevel="0" collapsed="false">
      <c r="A617" s="38" t="s">
        <v>995</v>
      </c>
      <c r="B617" s="54" t="s">
        <v>996</v>
      </c>
      <c r="C617" s="49" t="n">
        <f aca="false">D617+K617+M617+O617+Q617+S617+T617+U617+V617</f>
        <v>4061567</v>
      </c>
      <c r="D617" s="49" t="n">
        <v>0</v>
      </c>
      <c r="E617" s="49" t="n">
        <v>0</v>
      </c>
      <c r="F617" s="49" t="n">
        <v>0</v>
      </c>
      <c r="G617" s="49" t="n">
        <v>0</v>
      </c>
      <c r="H617" s="49" t="n">
        <v>0</v>
      </c>
      <c r="I617" s="49" t="n">
        <v>0</v>
      </c>
      <c r="J617" s="49" t="n">
        <v>0</v>
      </c>
      <c r="K617" s="49" t="n">
        <v>0</v>
      </c>
      <c r="L617" s="49" t="n">
        <v>1148.8</v>
      </c>
      <c r="M617" s="49" t="n">
        <v>4061567</v>
      </c>
      <c r="N617" s="49" t="n">
        <v>0</v>
      </c>
      <c r="O617" s="49" t="n">
        <v>0</v>
      </c>
      <c r="P617" s="49" t="n">
        <v>0</v>
      </c>
      <c r="Q617" s="49" t="n">
        <v>0</v>
      </c>
      <c r="R617" s="49" t="n">
        <v>0</v>
      </c>
      <c r="S617" s="49" t="n">
        <v>0</v>
      </c>
      <c r="T617" s="49" t="n">
        <v>0</v>
      </c>
      <c r="U617" s="49" t="n">
        <v>0</v>
      </c>
      <c r="V617" s="49" t="n">
        <v>0</v>
      </c>
      <c r="W617" s="116"/>
      <c r="X617" s="116"/>
      <c r="AB617" s="141"/>
    </row>
    <row r="618" s="60" customFormat="true" ht="14.35" hidden="false" customHeight="false" outlineLevel="0" collapsed="false">
      <c r="A618" s="38" t="s">
        <v>997</v>
      </c>
      <c r="B618" s="54" t="s">
        <v>998</v>
      </c>
      <c r="C618" s="49" t="n">
        <f aca="false">D618+K618+M618+O618+Q618+S618+T618+U618+V618</f>
        <v>11617600</v>
      </c>
      <c r="D618" s="49" t="n">
        <f aca="false">SUM(E618:I618)</f>
        <v>3431169</v>
      </c>
      <c r="E618" s="49" t="n">
        <v>0</v>
      </c>
      <c r="F618" s="49" t="n">
        <v>0</v>
      </c>
      <c r="G618" s="49" t="n">
        <v>0</v>
      </c>
      <c r="H618" s="49" t="n">
        <v>0</v>
      </c>
      <c r="I618" s="49" t="n">
        <v>3431169</v>
      </c>
      <c r="J618" s="49" t="n">
        <v>0</v>
      </c>
      <c r="K618" s="49" t="n">
        <v>0</v>
      </c>
      <c r="L618" s="49" t="n">
        <v>2138.7</v>
      </c>
      <c r="M618" s="49" t="n">
        <v>7829748</v>
      </c>
      <c r="N618" s="49" t="n">
        <v>0</v>
      </c>
      <c r="O618" s="49" t="n">
        <v>0</v>
      </c>
      <c r="P618" s="49" t="n">
        <v>0</v>
      </c>
      <c r="Q618" s="49" t="n">
        <v>0</v>
      </c>
      <c r="R618" s="49" t="n">
        <v>0</v>
      </c>
      <c r="S618" s="49" t="n">
        <v>0</v>
      </c>
      <c r="T618" s="49" t="n">
        <v>0</v>
      </c>
      <c r="U618" s="49" t="n">
        <v>0</v>
      </c>
      <c r="V618" s="49" t="n">
        <v>356683</v>
      </c>
      <c r="W618" s="116"/>
      <c r="X618" s="116"/>
    </row>
    <row r="619" s="60" customFormat="true" ht="14.35" hidden="false" customHeight="false" outlineLevel="0" collapsed="false">
      <c r="A619" s="38" t="s">
        <v>999</v>
      </c>
      <c r="B619" s="54" t="s">
        <v>1000</v>
      </c>
      <c r="C619" s="49" t="n">
        <f aca="false">D619+K619+M619+O619+Q619+S619+T619+U619+V619</f>
        <v>588747</v>
      </c>
      <c r="D619" s="49" t="n">
        <f aca="false">SUM(E619:I619)</f>
        <v>0</v>
      </c>
      <c r="E619" s="49" t="n">
        <v>0</v>
      </c>
      <c r="F619" s="49" t="n">
        <v>0</v>
      </c>
      <c r="G619" s="49" t="n">
        <v>0</v>
      </c>
      <c r="H619" s="49" t="n">
        <v>0</v>
      </c>
      <c r="I619" s="49" t="n">
        <v>0</v>
      </c>
      <c r="J619" s="49" t="n">
        <v>0</v>
      </c>
      <c r="K619" s="49" t="n">
        <v>0</v>
      </c>
      <c r="L619" s="49" t="n">
        <v>0</v>
      </c>
      <c r="M619" s="49" t="n">
        <v>0</v>
      </c>
      <c r="N619" s="49" t="n">
        <v>0</v>
      </c>
      <c r="O619" s="49" t="n">
        <v>0</v>
      </c>
      <c r="P619" s="49" t="n">
        <v>0</v>
      </c>
      <c r="Q619" s="49" t="n">
        <v>0</v>
      </c>
      <c r="R619" s="49" t="n">
        <v>0</v>
      </c>
      <c r="S619" s="49" t="n">
        <v>0</v>
      </c>
      <c r="T619" s="49" t="n">
        <v>0</v>
      </c>
      <c r="U619" s="49" t="n">
        <v>0</v>
      </c>
      <c r="V619" s="49" t="n">
        <v>588747</v>
      </c>
      <c r="W619" s="116"/>
      <c r="X619" s="116"/>
    </row>
    <row r="620" s="60" customFormat="true" ht="14.35" hidden="false" customHeight="false" outlineLevel="0" collapsed="false">
      <c r="A620" s="38" t="s">
        <v>1001</v>
      </c>
      <c r="B620" s="54" t="s">
        <v>1002</v>
      </c>
      <c r="C620" s="49" t="n">
        <f aca="false">D620+K620+M620+O620+Q620+S620+T620+U620+V620</f>
        <v>3730304</v>
      </c>
      <c r="D620" s="49" t="n">
        <f aca="false">SUM(E620:I620)</f>
        <v>3059154</v>
      </c>
      <c r="E620" s="49" t="n">
        <v>0</v>
      </c>
      <c r="F620" s="49" t="n">
        <v>0</v>
      </c>
      <c r="G620" s="49" t="n">
        <v>0</v>
      </c>
      <c r="H620" s="49" t="n">
        <v>0</v>
      </c>
      <c r="I620" s="49" t="n">
        <v>3059154</v>
      </c>
      <c r="J620" s="49" t="n">
        <v>0</v>
      </c>
      <c r="K620" s="49" t="n">
        <v>0</v>
      </c>
      <c r="L620" s="49" t="n">
        <v>0</v>
      </c>
      <c r="M620" s="49" t="n">
        <v>0</v>
      </c>
      <c r="N620" s="49" t="n">
        <v>0</v>
      </c>
      <c r="O620" s="49" t="n">
        <v>0</v>
      </c>
      <c r="P620" s="49" t="n">
        <v>0</v>
      </c>
      <c r="Q620" s="49" t="n">
        <v>0</v>
      </c>
      <c r="R620" s="49" t="n">
        <v>0</v>
      </c>
      <c r="S620" s="49" t="n">
        <v>0</v>
      </c>
      <c r="T620" s="49" t="n">
        <v>0</v>
      </c>
      <c r="U620" s="49" t="n">
        <v>0</v>
      </c>
      <c r="V620" s="49" t="n">
        <v>671150</v>
      </c>
      <c r="W620" s="116"/>
      <c r="X620" s="116"/>
    </row>
    <row r="621" s="60" customFormat="true" ht="14.35" hidden="false" customHeight="false" outlineLevel="0" collapsed="false">
      <c r="A621" s="38" t="s">
        <v>1003</v>
      </c>
      <c r="B621" s="54" t="s">
        <v>1004</v>
      </c>
      <c r="C621" s="49" t="n">
        <f aca="false">D621+K621+M621+O621+Q621+S621+T621+U621+V621</f>
        <v>5879677.29</v>
      </c>
      <c r="D621" s="49" t="n">
        <f aca="false">SUM(E621:I621)</f>
        <v>1725964</v>
      </c>
      <c r="E621" s="49" t="n">
        <v>0</v>
      </c>
      <c r="F621" s="49" t="n">
        <v>0</v>
      </c>
      <c r="G621" s="49" t="n">
        <v>0</v>
      </c>
      <c r="H621" s="49" t="n">
        <v>0</v>
      </c>
      <c r="I621" s="49" t="n">
        <v>1725964</v>
      </c>
      <c r="J621" s="49" t="n">
        <v>0</v>
      </c>
      <c r="K621" s="49" t="n">
        <v>0</v>
      </c>
      <c r="L621" s="49" t="n">
        <v>1017.8</v>
      </c>
      <c r="M621" s="49" t="n">
        <v>3640740</v>
      </c>
      <c r="N621" s="49" t="n">
        <v>0</v>
      </c>
      <c r="O621" s="49" t="n">
        <v>0</v>
      </c>
      <c r="P621" s="49" t="n">
        <v>0</v>
      </c>
      <c r="Q621" s="49" t="n">
        <v>0</v>
      </c>
      <c r="R621" s="49" t="n">
        <v>0</v>
      </c>
      <c r="S621" s="49" t="n">
        <v>0</v>
      </c>
      <c r="T621" s="49" t="n">
        <v>0</v>
      </c>
      <c r="U621" s="49" t="n">
        <v>0</v>
      </c>
      <c r="V621" s="49" t="n">
        <v>512973.29</v>
      </c>
      <c r="W621" s="116"/>
      <c r="X621" s="116"/>
    </row>
    <row r="622" s="60" customFormat="true" ht="14.35" hidden="false" customHeight="false" outlineLevel="0" collapsed="false">
      <c r="A622" s="38" t="s">
        <v>1005</v>
      </c>
      <c r="B622" s="54" t="s">
        <v>1006</v>
      </c>
      <c r="C622" s="49" t="n">
        <f aca="false">D622+K622+M622+O622+Q622+S622+T622+U622+V622</f>
        <v>3804186.09</v>
      </c>
      <c r="D622" s="49" t="n">
        <f aca="false">SUM(E622:I622)</f>
        <v>0</v>
      </c>
      <c r="E622" s="49" t="n">
        <v>0</v>
      </c>
      <c r="F622" s="49" t="n">
        <v>0</v>
      </c>
      <c r="G622" s="49" t="n">
        <v>0</v>
      </c>
      <c r="H622" s="49" t="n">
        <v>0</v>
      </c>
      <c r="I622" s="49" t="n">
        <v>0</v>
      </c>
      <c r="J622" s="49" t="n">
        <v>0</v>
      </c>
      <c r="K622" s="49" t="n">
        <v>0</v>
      </c>
      <c r="L622" s="49" t="n">
        <v>1135.4</v>
      </c>
      <c r="M622" s="49" t="n">
        <v>3275384</v>
      </c>
      <c r="N622" s="49" t="n">
        <v>0</v>
      </c>
      <c r="O622" s="49" t="n">
        <v>0</v>
      </c>
      <c r="P622" s="49" t="n">
        <v>0</v>
      </c>
      <c r="Q622" s="49" t="n">
        <v>0</v>
      </c>
      <c r="R622" s="49" t="n">
        <v>0</v>
      </c>
      <c r="S622" s="49" t="n">
        <v>0</v>
      </c>
      <c r="T622" s="49" t="n">
        <v>0</v>
      </c>
      <c r="U622" s="49" t="n">
        <v>0</v>
      </c>
      <c r="V622" s="49" t="n">
        <v>528802.09</v>
      </c>
      <c r="W622" s="116"/>
      <c r="X622" s="116"/>
    </row>
    <row r="623" s="60" customFormat="true" ht="14.35" hidden="false" customHeight="false" outlineLevel="0" collapsed="false">
      <c r="A623" s="38" t="s">
        <v>1007</v>
      </c>
      <c r="B623" s="54" t="s">
        <v>1008</v>
      </c>
      <c r="C623" s="49" t="n">
        <f aca="false">D623+K623+M623+O623+Q623+S623+T623+U623+V623</f>
        <v>461876</v>
      </c>
      <c r="D623" s="49" t="n">
        <f aca="false">SUM(E623:I623)</f>
        <v>0</v>
      </c>
      <c r="E623" s="49" t="n">
        <v>0</v>
      </c>
      <c r="F623" s="49" t="n">
        <v>0</v>
      </c>
      <c r="G623" s="49" t="n">
        <v>0</v>
      </c>
      <c r="H623" s="49" t="n">
        <v>0</v>
      </c>
      <c r="I623" s="49" t="n">
        <v>0</v>
      </c>
      <c r="J623" s="49" t="n">
        <v>0</v>
      </c>
      <c r="K623" s="49" t="n">
        <v>0</v>
      </c>
      <c r="L623" s="49" t="n">
        <v>0</v>
      </c>
      <c r="M623" s="49" t="n">
        <v>0</v>
      </c>
      <c r="N623" s="49" t="n">
        <v>0</v>
      </c>
      <c r="O623" s="49" t="n">
        <v>0</v>
      </c>
      <c r="P623" s="49" t="n">
        <v>0</v>
      </c>
      <c r="Q623" s="49" t="n">
        <v>0</v>
      </c>
      <c r="R623" s="49" t="n">
        <v>0</v>
      </c>
      <c r="S623" s="49" t="n">
        <v>0</v>
      </c>
      <c r="T623" s="49" t="n">
        <v>0</v>
      </c>
      <c r="U623" s="49" t="n">
        <v>0</v>
      </c>
      <c r="V623" s="49" t="n">
        <v>461876</v>
      </c>
      <c r="W623" s="116"/>
      <c r="X623" s="116"/>
    </row>
    <row r="624" s="60" customFormat="true" ht="14.35" hidden="false" customHeight="false" outlineLevel="0" collapsed="false">
      <c r="A624" s="38" t="s">
        <v>1009</v>
      </c>
      <c r="B624" s="54" t="s">
        <v>1010</v>
      </c>
      <c r="C624" s="49" t="n">
        <f aca="false">D624+K624+M624+O624+Q624+S624+T624+U624+V624</f>
        <v>108074.88</v>
      </c>
      <c r="D624" s="49" t="n">
        <f aca="false">SUM(E624:I624)</f>
        <v>0</v>
      </c>
      <c r="E624" s="49" t="n">
        <v>0</v>
      </c>
      <c r="F624" s="49" t="n">
        <v>0</v>
      </c>
      <c r="G624" s="49" t="n">
        <v>0</v>
      </c>
      <c r="H624" s="49" t="n">
        <v>0</v>
      </c>
      <c r="I624" s="49" t="n">
        <v>0</v>
      </c>
      <c r="J624" s="49" t="n">
        <v>0</v>
      </c>
      <c r="K624" s="49" t="n">
        <v>0</v>
      </c>
      <c r="L624" s="49" t="n">
        <v>0</v>
      </c>
      <c r="M624" s="49" t="n">
        <v>0</v>
      </c>
      <c r="N624" s="49" t="n">
        <v>0</v>
      </c>
      <c r="O624" s="49" t="n">
        <v>0</v>
      </c>
      <c r="P624" s="49" t="n">
        <v>0</v>
      </c>
      <c r="Q624" s="49" t="n">
        <v>0</v>
      </c>
      <c r="R624" s="49" t="n">
        <v>0</v>
      </c>
      <c r="S624" s="49" t="n">
        <v>0</v>
      </c>
      <c r="T624" s="49" t="n">
        <v>0</v>
      </c>
      <c r="U624" s="49" t="n">
        <v>0</v>
      </c>
      <c r="V624" s="49" t="n">
        <v>108074.88</v>
      </c>
      <c r="W624" s="116"/>
      <c r="X624" s="116"/>
    </row>
    <row r="625" s="60" customFormat="true" ht="14.35" hidden="false" customHeight="false" outlineLevel="0" collapsed="false">
      <c r="A625" s="38" t="s">
        <v>1011</v>
      </c>
      <c r="B625" s="54" t="s">
        <v>1012</v>
      </c>
      <c r="C625" s="49" t="n">
        <f aca="false">D625+K625+M625+O625+Q625+S625+T625+U625+V625</f>
        <v>618783.22</v>
      </c>
      <c r="D625" s="49" t="n">
        <f aca="false">SUM(E625:I625)</f>
        <v>0</v>
      </c>
      <c r="E625" s="49" t="n">
        <v>0</v>
      </c>
      <c r="F625" s="49" t="n">
        <v>0</v>
      </c>
      <c r="G625" s="49" t="n">
        <v>0</v>
      </c>
      <c r="H625" s="49" t="n">
        <v>0</v>
      </c>
      <c r="I625" s="49" t="n">
        <v>0</v>
      </c>
      <c r="J625" s="49" t="n">
        <v>0</v>
      </c>
      <c r="K625" s="49" t="n">
        <v>0</v>
      </c>
      <c r="L625" s="49" t="n">
        <v>0</v>
      </c>
      <c r="M625" s="49" t="n">
        <v>0</v>
      </c>
      <c r="N625" s="49" t="n">
        <v>0</v>
      </c>
      <c r="O625" s="49" t="n">
        <v>0</v>
      </c>
      <c r="P625" s="49" t="n">
        <v>0</v>
      </c>
      <c r="Q625" s="49" t="n">
        <v>0</v>
      </c>
      <c r="R625" s="49" t="n">
        <v>0</v>
      </c>
      <c r="S625" s="49" t="n">
        <v>0</v>
      </c>
      <c r="T625" s="49" t="n">
        <v>0</v>
      </c>
      <c r="U625" s="49" t="n">
        <v>0</v>
      </c>
      <c r="V625" s="49" t="n">
        <v>618783.22</v>
      </c>
      <c r="W625" s="116"/>
      <c r="X625" s="116"/>
    </row>
    <row r="626" s="60" customFormat="true" ht="14.35" hidden="false" customHeight="false" outlineLevel="0" collapsed="false">
      <c r="A626" s="38" t="s">
        <v>1013</v>
      </c>
      <c r="B626" s="54" t="s">
        <v>1014</v>
      </c>
      <c r="C626" s="49" t="n">
        <f aca="false">D626+K626+M626+O626+Q626+S626+T626+U626+V626</f>
        <v>651432.33</v>
      </c>
      <c r="D626" s="49" t="n">
        <f aca="false">SUM(E626:I626)</f>
        <v>0</v>
      </c>
      <c r="E626" s="49" t="n">
        <v>0</v>
      </c>
      <c r="F626" s="49" t="n">
        <v>0</v>
      </c>
      <c r="G626" s="49" t="n">
        <v>0</v>
      </c>
      <c r="H626" s="49" t="n">
        <v>0</v>
      </c>
      <c r="I626" s="49" t="n">
        <v>0</v>
      </c>
      <c r="J626" s="49" t="n">
        <v>0</v>
      </c>
      <c r="K626" s="49" t="n">
        <v>0</v>
      </c>
      <c r="L626" s="49" t="n">
        <v>0</v>
      </c>
      <c r="M626" s="49" t="n">
        <v>0</v>
      </c>
      <c r="N626" s="49" t="n">
        <v>0</v>
      </c>
      <c r="O626" s="49" t="n">
        <v>0</v>
      </c>
      <c r="P626" s="49" t="n">
        <v>0</v>
      </c>
      <c r="Q626" s="49" t="n">
        <v>0</v>
      </c>
      <c r="R626" s="49" t="n">
        <v>0</v>
      </c>
      <c r="S626" s="49" t="n">
        <v>0</v>
      </c>
      <c r="T626" s="49" t="n">
        <v>0</v>
      </c>
      <c r="U626" s="49" t="n">
        <v>0</v>
      </c>
      <c r="V626" s="49" t="n">
        <v>651432.33</v>
      </c>
      <c r="W626" s="116"/>
      <c r="X626" s="116"/>
    </row>
    <row r="627" s="60" customFormat="true" ht="14.35" hidden="false" customHeight="false" outlineLevel="0" collapsed="false">
      <c r="A627" s="38" t="s">
        <v>1015</v>
      </c>
      <c r="B627" s="54" t="s">
        <v>1016</v>
      </c>
      <c r="C627" s="49" t="n">
        <f aca="false">D627+K627+M627+O627+Q627+S627+T627+U627+V627</f>
        <v>5237008</v>
      </c>
      <c r="D627" s="49" t="n">
        <f aca="false">SUM(E627:I627)</f>
        <v>0</v>
      </c>
      <c r="E627" s="49" t="n">
        <v>0</v>
      </c>
      <c r="F627" s="49" t="n">
        <v>0</v>
      </c>
      <c r="G627" s="49" t="n">
        <v>0</v>
      </c>
      <c r="H627" s="49" t="n">
        <v>0</v>
      </c>
      <c r="I627" s="49" t="n">
        <v>0</v>
      </c>
      <c r="J627" s="49" t="n">
        <v>0</v>
      </c>
      <c r="K627" s="49" t="n">
        <v>0</v>
      </c>
      <c r="L627" s="49" t="n">
        <v>1456</v>
      </c>
      <c r="M627" s="49" t="n">
        <v>5237008</v>
      </c>
      <c r="N627" s="49" t="n">
        <v>0</v>
      </c>
      <c r="O627" s="49" t="n">
        <v>0</v>
      </c>
      <c r="P627" s="49" t="n">
        <v>0</v>
      </c>
      <c r="Q627" s="49" t="n">
        <v>0</v>
      </c>
      <c r="R627" s="49" t="n">
        <v>0</v>
      </c>
      <c r="S627" s="49" t="n">
        <v>0</v>
      </c>
      <c r="T627" s="49" t="n">
        <v>0</v>
      </c>
      <c r="U627" s="49" t="n">
        <v>0</v>
      </c>
      <c r="V627" s="49" t="n">
        <v>0</v>
      </c>
      <c r="W627" s="116"/>
      <c r="X627" s="116"/>
    </row>
    <row r="628" s="60" customFormat="true" ht="14.35" hidden="false" customHeight="false" outlineLevel="0" collapsed="false">
      <c r="A628" s="38" t="s">
        <v>1017</v>
      </c>
      <c r="B628" s="54" t="s">
        <v>1018</v>
      </c>
      <c r="C628" s="49" t="n">
        <f aca="false">D628+K628+M628+O628+Q628+S628+T628+U628+V628</f>
        <v>3914891</v>
      </c>
      <c r="D628" s="49" t="n">
        <f aca="false">SUM(E628:I628)</f>
        <v>0</v>
      </c>
      <c r="E628" s="49" t="n">
        <v>0</v>
      </c>
      <c r="F628" s="49" t="n">
        <v>0</v>
      </c>
      <c r="G628" s="49" t="n">
        <v>0</v>
      </c>
      <c r="H628" s="49" t="n">
        <v>0</v>
      </c>
      <c r="I628" s="49" t="n">
        <v>0</v>
      </c>
      <c r="J628" s="49" t="n">
        <v>0</v>
      </c>
      <c r="K628" s="49" t="n">
        <v>0</v>
      </c>
      <c r="L628" s="49" t="n">
        <v>1050.5</v>
      </c>
      <c r="M628" s="49" t="n">
        <v>3914891</v>
      </c>
      <c r="N628" s="49" t="n">
        <v>0</v>
      </c>
      <c r="O628" s="49" t="n">
        <v>0</v>
      </c>
      <c r="P628" s="49" t="n">
        <v>0</v>
      </c>
      <c r="Q628" s="49" t="n">
        <v>0</v>
      </c>
      <c r="R628" s="49" t="n">
        <v>0</v>
      </c>
      <c r="S628" s="49" t="n">
        <v>0</v>
      </c>
      <c r="T628" s="49" t="n">
        <v>0</v>
      </c>
      <c r="U628" s="49" t="n">
        <v>0</v>
      </c>
      <c r="V628" s="49" t="n">
        <v>0</v>
      </c>
      <c r="W628" s="116"/>
      <c r="X628" s="116"/>
    </row>
    <row r="629" s="60" customFormat="true" ht="14.35" hidden="false" customHeight="false" outlineLevel="0" collapsed="false">
      <c r="A629" s="38" t="s">
        <v>1019</v>
      </c>
      <c r="B629" s="54" t="s">
        <v>1020</v>
      </c>
      <c r="C629" s="49" t="n">
        <f aca="false">D629+K629+M629+O629+Q629+S629+T629+U629+V629</f>
        <v>2335029</v>
      </c>
      <c r="D629" s="49" t="n">
        <f aca="false">SUM(E629:I629)</f>
        <v>1821831</v>
      </c>
      <c r="E629" s="49" t="n">
        <v>0</v>
      </c>
      <c r="F629" s="49" t="n">
        <v>0</v>
      </c>
      <c r="G629" s="49" t="n">
        <v>0</v>
      </c>
      <c r="H629" s="49" t="n">
        <v>0</v>
      </c>
      <c r="I629" s="49" t="n">
        <v>1821831</v>
      </c>
      <c r="J629" s="49" t="n">
        <v>0</v>
      </c>
      <c r="K629" s="49" t="n">
        <v>0</v>
      </c>
      <c r="L629" s="49" t="n">
        <v>0</v>
      </c>
      <c r="M629" s="49" t="n">
        <v>0</v>
      </c>
      <c r="N629" s="49" t="n">
        <v>0</v>
      </c>
      <c r="O629" s="49" t="n">
        <v>0</v>
      </c>
      <c r="P629" s="49" t="n">
        <v>0</v>
      </c>
      <c r="Q629" s="49" t="n">
        <v>0</v>
      </c>
      <c r="R629" s="49" t="n">
        <v>0</v>
      </c>
      <c r="S629" s="49" t="n">
        <v>0</v>
      </c>
      <c r="T629" s="49" t="n">
        <v>0</v>
      </c>
      <c r="U629" s="49" t="n">
        <v>0</v>
      </c>
      <c r="V629" s="49" t="n">
        <v>513198</v>
      </c>
      <c r="W629" s="116"/>
      <c r="X629" s="116"/>
    </row>
    <row r="630" s="60" customFormat="true" ht="14.35" hidden="false" customHeight="false" outlineLevel="0" collapsed="false">
      <c r="A630" s="38" t="s">
        <v>1021</v>
      </c>
      <c r="B630" s="54" t="s">
        <v>1022</v>
      </c>
      <c r="C630" s="49" t="n">
        <f aca="false">D630+K630+M630+O630+Q630+S630+T630+U630+V630</f>
        <v>2227572</v>
      </c>
      <c r="D630" s="49" t="n">
        <f aca="false">SUM(E630:I630)</f>
        <v>1777924</v>
      </c>
      <c r="E630" s="49" t="n">
        <v>0</v>
      </c>
      <c r="F630" s="49" t="n">
        <v>0</v>
      </c>
      <c r="G630" s="49" t="n">
        <v>0</v>
      </c>
      <c r="H630" s="49" t="n">
        <v>0</v>
      </c>
      <c r="I630" s="49" t="n">
        <v>1777924</v>
      </c>
      <c r="J630" s="49" t="n">
        <v>0</v>
      </c>
      <c r="K630" s="49" t="n">
        <v>0</v>
      </c>
      <c r="L630" s="49" t="n">
        <v>0</v>
      </c>
      <c r="M630" s="49" t="n">
        <v>0</v>
      </c>
      <c r="N630" s="49" t="n">
        <v>0</v>
      </c>
      <c r="O630" s="49" t="n">
        <v>0</v>
      </c>
      <c r="P630" s="49" t="n">
        <v>0</v>
      </c>
      <c r="Q630" s="49" t="n">
        <v>0</v>
      </c>
      <c r="R630" s="49" t="n">
        <v>0</v>
      </c>
      <c r="S630" s="49" t="n">
        <v>0</v>
      </c>
      <c r="T630" s="49" t="n">
        <v>0</v>
      </c>
      <c r="U630" s="49" t="n">
        <v>0</v>
      </c>
      <c r="V630" s="49" t="n">
        <v>449648</v>
      </c>
      <c r="W630" s="116"/>
      <c r="X630" s="116"/>
    </row>
    <row r="631" s="60" customFormat="true" ht="14.35" hidden="false" customHeight="false" outlineLevel="0" collapsed="false">
      <c r="A631" s="38" t="s">
        <v>1023</v>
      </c>
      <c r="B631" s="54" t="s">
        <v>1024</v>
      </c>
      <c r="C631" s="49" t="n">
        <f aca="false">D631+K631+M631+O631+Q631+S631+T631+U631+V631</f>
        <v>115995</v>
      </c>
      <c r="D631" s="49" t="n">
        <f aca="false">SUM(E631:I631)</f>
        <v>0</v>
      </c>
      <c r="E631" s="49" t="n">
        <v>0</v>
      </c>
      <c r="F631" s="49" t="n">
        <v>0</v>
      </c>
      <c r="G631" s="49" t="n">
        <v>0</v>
      </c>
      <c r="H631" s="49" t="n">
        <v>0</v>
      </c>
      <c r="I631" s="49" t="n">
        <v>0</v>
      </c>
      <c r="J631" s="49" t="n">
        <v>0</v>
      </c>
      <c r="K631" s="49" t="n">
        <v>0</v>
      </c>
      <c r="L631" s="49" t="n">
        <v>0</v>
      </c>
      <c r="M631" s="49" t="n">
        <v>0</v>
      </c>
      <c r="N631" s="49" t="n">
        <v>0</v>
      </c>
      <c r="O631" s="49" t="n">
        <v>0</v>
      </c>
      <c r="P631" s="49" t="n">
        <v>0</v>
      </c>
      <c r="Q631" s="49" t="n">
        <v>0</v>
      </c>
      <c r="R631" s="49" t="n">
        <v>0</v>
      </c>
      <c r="S631" s="49" t="n">
        <v>0</v>
      </c>
      <c r="T631" s="49" t="n">
        <v>0</v>
      </c>
      <c r="U631" s="49" t="n">
        <v>0</v>
      </c>
      <c r="V631" s="49" t="n">
        <v>115995</v>
      </c>
      <c r="W631" s="116"/>
      <c r="X631" s="116"/>
    </row>
    <row r="632" s="60" customFormat="true" ht="14.35" hidden="false" customHeight="false" outlineLevel="0" collapsed="false">
      <c r="A632" s="38" t="s">
        <v>1025</v>
      </c>
      <c r="B632" s="54" t="s">
        <v>1026</v>
      </c>
      <c r="C632" s="49" t="n">
        <f aca="false">D632+K632+M632+O632+Q632+S632+T632+U632+V632</f>
        <v>2143963</v>
      </c>
      <c r="D632" s="49" t="n">
        <f aca="false">SUM(E632:I632)</f>
        <v>1695423</v>
      </c>
      <c r="E632" s="49" t="n">
        <v>0</v>
      </c>
      <c r="F632" s="49" t="n">
        <v>0</v>
      </c>
      <c r="G632" s="49" t="n">
        <v>0</v>
      </c>
      <c r="H632" s="49" t="n">
        <v>0</v>
      </c>
      <c r="I632" s="49" t="n">
        <v>1695423</v>
      </c>
      <c r="J632" s="49" t="n">
        <v>0</v>
      </c>
      <c r="K632" s="49" t="n">
        <v>0</v>
      </c>
      <c r="L632" s="49" t="n">
        <v>0</v>
      </c>
      <c r="M632" s="49" t="n">
        <v>0</v>
      </c>
      <c r="N632" s="49" t="n">
        <v>0</v>
      </c>
      <c r="O632" s="49" t="n">
        <v>0</v>
      </c>
      <c r="P632" s="49" t="n">
        <v>0</v>
      </c>
      <c r="Q632" s="49" t="n">
        <v>0</v>
      </c>
      <c r="R632" s="49" t="n">
        <v>0</v>
      </c>
      <c r="S632" s="49" t="n">
        <v>0</v>
      </c>
      <c r="T632" s="49" t="n">
        <v>0</v>
      </c>
      <c r="U632" s="49" t="n">
        <v>0</v>
      </c>
      <c r="V632" s="49" t="n">
        <v>448540</v>
      </c>
      <c r="W632" s="116"/>
      <c r="X632" s="116"/>
    </row>
    <row r="633" s="60" customFormat="true" ht="14.35" hidden="false" customHeight="false" outlineLevel="0" collapsed="false">
      <c r="A633" s="38" t="s">
        <v>1027</v>
      </c>
      <c r="B633" s="54" t="s">
        <v>1028</v>
      </c>
      <c r="C633" s="49" t="n">
        <f aca="false">D633+K633+M633+O633+Q633+S633+T633+U633+V633</f>
        <v>462864</v>
      </c>
      <c r="D633" s="49" t="n">
        <f aca="false">SUM(E633:I633)</f>
        <v>0</v>
      </c>
      <c r="E633" s="49" t="n">
        <v>0</v>
      </c>
      <c r="F633" s="49" t="n">
        <v>0</v>
      </c>
      <c r="G633" s="49" t="n">
        <v>0</v>
      </c>
      <c r="H633" s="49" t="n">
        <v>0</v>
      </c>
      <c r="I633" s="49" t="n">
        <v>0</v>
      </c>
      <c r="J633" s="49" t="n">
        <v>0</v>
      </c>
      <c r="K633" s="49" t="n">
        <v>0</v>
      </c>
      <c r="L633" s="49" t="n">
        <v>0</v>
      </c>
      <c r="M633" s="49" t="n">
        <v>0</v>
      </c>
      <c r="N633" s="49" t="n">
        <v>0</v>
      </c>
      <c r="O633" s="49" t="n">
        <v>0</v>
      </c>
      <c r="P633" s="49" t="n">
        <v>0</v>
      </c>
      <c r="Q633" s="49" t="n">
        <v>0</v>
      </c>
      <c r="R633" s="49" t="n">
        <v>0</v>
      </c>
      <c r="S633" s="49" t="n">
        <v>0</v>
      </c>
      <c r="T633" s="49" t="n">
        <v>0</v>
      </c>
      <c r="U633" s="49" t="n">
        <v>0</v>
      </c>
      <c r="V633" s="49" t="n">
        <v>462864</v>
      </c>
      <c r="W633" s="116"/>
      <c r="X633" s="116"/>
    </row>
    <row r="634" s="60" customFormat="true" ht="14.35" hidden="false" customHeight="false" outlineLevel="0" collapsed="false">
      <c r="A634" s="38" t="s">
        <v>1029</v>
      </c>
      <c r="B634" s="54" t="s">
        <v>1030</v>
      </c>
      <c r="C634" s="49" t="n">
        <f aca="false">D634+K634+M634+O634+Q634+S634+T634+U634+V634</f>
        <v>2198094</v>
      </c>
      <c r="D634" s="49" t="n">
        <f aca="false">SUM(E634:I634)</f>
        <v>1745178</v>
      </c>
      <c r="E634" s="49" t="n">
        <v>0</v>
      </c>
      <c r="F634" s="49" t="n">
        <v>0</v>
      </c>
      <c r="G634" s="49" t="n">
        <v>0</v>
      </c>
      <c r="H634" s="49" t="n">
        <v>0</v>
      </c>
      <c r="I634" s="49" t="n">
        <v>1745178</v>
      </c>
      <c r="J634" s="49" t="n">
        <v>0</v>
      </c>
      <c r="K634" s="49" t="n">
        <v>0</v>
      </c>
      <c r="L634" s="49" t="n">
        <v>0</v>
      </c>
      <c r="M634" s="49" t="n">
        <v>0</v>
      </c>
      <c r="N634" s="49" t="n">
        <v>0</v>
      </c>
      <c r="O634" s="49" t="n">
        <v>0</v>
      </c>
      <c r="P634" s="49" t="n">
        <v>0</v>
      </c>
      <c r="Q634" s="49" t="n">
        <v>0</v>
      </c>
      <c r="R634" s="49" t="n">
        <v>0</v>
      </c>
      <c r="S634" s="49" t="n">
        <v>0</v>
      </c>
      <c r="T634" s="49" t="n">
        <v>0</v>
      </c>
      <c r="U634" s="49" t="n">
        <v>0</v>
      </c>
      <c r="V634" s="49" t="n">
        <v>452916</v>
      </c>
      <c r="W634" s="116"/>
      <c r="X634" s="116"/>
    </row>
    <row r="635" s="60" customFormat="true" ht="14.35" hidden="false" customHeight="false" outlineLevel="0" collapsed="false">
      <c r="A635" s="38" t="s">
        <v>1031</v>
      </c>
      <c r="B635" s="54" t="s">
        <v>1032</v>
      </c>
      <c r="C635" s="49" t="n">
        <f aca="false">D635+K635+M635+O635+Q635+S635+T635+U635+V635</f>
        <v>399528</v>
      </c>
      <c r="D635" s="49" t="n">
        <f aca="false">SUM(E635:I635)</f>
        <v>0</v>
      </c>
      <c r="E635" s="49" t="n">
        <v>0</v>
      </c>
      <c r="F635" s="49" t="n">
        <v>0</v>
      </c>
      <c r="G635" s="49" t="n">
        <v>0</v>
      </c>
      <c r="H635" s="49" t="n">
        <v>0</v>
      </c>
      <c r="I635" s="49" t="n">
        <v>0</v>
      </c>
      <c r="J635" s="49" t="n">
        <v>0</v>
      </c>
      <c r="K635" s="49" t="n">
        <v>0</v>
      </c>
      <c r="L635" s="49" t="n">
        <v>0</v>
      </c>
      <c r="M635" s="49" t="n">
        <v>0</v>
      </c>
      <c r="N635" s="49" t="n">
        <v>0</v>
      </c>
      <c r="O635" s="49" t="n">
        <v>0</v>
      </c>
      <c r="P635" s="49" t="n">
        <v>0</v>
      </c>
      <c r="Q635" s="49" t="n">
        <v>0</v>
      </c>
      <c r="R635" s="49" t="n">
        <v>0</v>
      </c>
      <c r="S635" s="49" t="n">
        <v>0</v>
      </c>
      <c r="T635" s="49" t="n">
        <v>0</v>
      </c>
      <c r="U635" s="49" t="n">
        <v>0</v>
      </c>
      <c r="V635" s="49" t="n">
        <v>399528</v>
      </c>
      <c r="W635" s="116"/>
      <c r="X635" s="116"/>
    </row>
    <row r="636" s="60" customFormat="true" ht="14.35" hidden="false" customHeight="false" outlineLevel="0" collapsed="false">
      <c r="A636" s="38" t="s">
        <v>1033</v>
      </c>
      <c r="B636" s="54" t="s">
        <v>485</v>
      </c>
      <c r="C636" s="49" t="n">
        <f aca="false">D636+K636+M636+O636+Q636+S636+T636+U636+V636</f>
        <v>7502270</v>
      </c>
      <c r="D636" s="49" t="n">
        <f aca="false">SUM(E636:I636)</f>
        <v>0</v>
      </c>
      <c r="E636" s="49" t="n">
        <v>0</v>
      </c>
      <c r="F636" s="49" t="n">
        <v>0</v>
      </c>
      <c r="G636" s="49" t="n">
        <v>0</v>
      </c>
      <c r="H636" s="49" t="n">
        <v>0</v>
      </c>
      <c r="I636" s="49" t="n">
        <v>0</v>
      </c>
      <c r="J636" s="49" t="n">
        <v>0</v>
      </c>
      <c r="K636" s="49" t="n">
        <v>0</v>
      </c>
      <c r="L636" s="49" t="n">
        <v>0</v>
      </c>
      <c r="M636" s="49" t="n">
        <v>0</v>
      </c>
      <c r="N636" s="49" t="n">
        <v>0</v>
      </c>
      <c r="O636" s="49" t="n">
        <v>0</v>
      </c>
      <c r="P636" s="49" t="n">
        <v>1180.8</v>
      </c>
      <c r="Q636" s="49" t="n">
        <v>7392211</v>
      </c>
      <c r="R636" s="49" t="n">
        <v>0</v>
      </c>
      <c r="S636" s="49" t="n">
        <v>0</v>
      </c>
      <c r="T636" s="49" t="n">
        <v>0</v>
      </c>
      <c r="U636" s="49" t="n">
        <v>0</v>
      </c>
      <c r="V636" s="49" t="n">
        <v>110059</v>
      </c>
      <c r="W636" s="116"/>
      <c r="X636" s="116"/>
    </row>
    <row r="637" s="60" customFormat="true" ht="14.35" hidden="false" customHeight="false" outlineLevel="0" collapsed="false">
      <c r="A637" s="38" t="s">
        <v>1034</v>
      </c>
      <c r="B637" s="54" t="s">
        <v>487</v>
      </c>
      <c r="C637" s="49" t="n">
        <f aca="false">D637+K637+M637+O637+Q637+S637+T637+U637+V637</f>
        <v>5387721</v>
      </c>
      <c r="D637" s="49" t="n">
        <f aca="false">SUM(E637:I637)</f>
        <v>0</v>
      </c>
      <c r="E637" s="49" t="n">
        <v>0</v>
      </c>
      <c r="F637" s="49" t="n">
        <v>0</v>
      </c>
      <c r="G637" s="49" t="n">
        <v>0</v>
      </c>
      <c r="H637" s="49" t="n">
        <v>0</v>
      </c>
      <c r="I637" s="49" t="n">
        <v>0</v>
      </c>
      <c r="J637" s="49" t="n">
        <v>0</v>
      </c>
      <c r="K637" s="49" t="n">
        <v>0</v>
      </c>
      <c r="L637" s="49" t="n">
        <v>0</v>
      </c>
      <c r="M637" s="49" t="n">
        <v>0</v>
      </c>
      <c r="N637" s="49" t="n">
        <v>0</v>
      </c>
      <c r="O637" s="49" t="n">
        <v>0</v>
      </c>
      <c r="P637" s="49" t="n">
        <v>1180.8</v>
      </c>
      <c r="Q637" s="49" t="n">
        <v>5279178</v>
      </c>
      <c r="R637" s="49" t="n">
        <v>0</v>
      </c>
      <c r="S637" s="49" t="n">
        <v>0</v>
      </c>
      <c r="T637" s="49" t="n">
        <v>0</v>
      </c>
      <c r="U637" s="49" t="n">
        <v>0</v>
      </c>
      <c r="V637" s="49" t="n">
        <v>108543</v>
      </c>
      <c r="W637" s="116"/>
      <c r="X637" s="116"/>
    </row>
    <row r="638" s="60" customFormat="true" ht="14.35" hidden="false" customHeight="false" outlineLevel="0" collapsed="false">
      <c r="A638" s="38" t="s">
        <v>1035</v>
      </c>
      <c r="B638" s="54" t="s">
        <v>179</v>
      </c>
      <c r="C638" s="49" t="n">
        <f aca="false">D638+K638+M638+O638+Q638+S638+T638+U638+V638</f>
        <v>3902260</v>
      </c>
      <c r="D638" s="49" t="n">
        <f aca="false">SUM(E638:I638)</f>
        <v>0</v>
      </c>
      <c r="E638" s="49" t="n">
        <v>0</v>
      </c>
      <c r="F638" s="49" t="n">
        <v>0</v>
      </c>
      <c r="G638" s="49" t="n">
        <v>0</v>
      </c>
      <c r="H638" s="49" t="n">
        <v>0</v>
      </c>
      <c r="I638" s="49" t="n">
        <v>0</v>
      </c>
      <c r="J638" s="49" t="n">
        <v>0</v>
      </c>
      <c r="K638" s="49" t="n">
        <v>0</v>
      </c>
      <c r="L638" s="49" t="n">
        <v>0</v>
      </c>
      <c r="M638" s="49" t="n">
        <v>0</v>
      </c>
      <c r="N638" s="49" t="n">
        <v>0</v>
      </c>
      <c r="O638" s="49" t="n">
        <v>0</v>
      </c>
      <c r="P638" s="49" t="n">
        <v>787.2</v>
      </c>
      <c r="Q638" s="49" t="n">
        <v>3798984</v>
      </c>
      <c r="R638" s="49" t="n">
        <v>0</v>
      </c>
      <c r="S638" s="49" t="n">
        <v>0</v>
      </c>
      <c r="T638" s="49" t="n">
        <v>0</v>
      </c>
      <c r="U638" s="49" t="n">
        <v>0</v>
      </c>
      <c r="V638" s="49" t="n">
        <v>103276</v>
      </c>
      <c r="W638" s="116"/>
      <c r="X638" s="116"/>
    </row>
    <row r="639" s="60" customFormat="true" ht="14.35" hidden="false" customHeight="false" outlineLevel="0" collapsed="false">
      <c r="A639" s="38" t="s">
        <v>1036</v>
      </c>
      <c r="B639" s="54" t="s">
        <v>181</v>
      </c>
      <c r="C639" s="49" t="n">
        <f aca="false">D639+K639+M639+O639+Q639+S639+T639+U639+V639</f>
        <v>4485625.44</v>
      </c>
      <c r="D639" s="49" t="n">
        <f aca="false">SUM(E639:I639)</f>
        <v>0</v>
      </c>
      <c r="E639" s="49" t="n">
        <v>0</v>
      </c>
      <c r="F639" s="49" t="n">
        <v>0</v>
      </c>
      <c r="G639" s="49" t="n">
        <v>0</v>
      </c>
      <c r="H639" s="49" t="n">
        <v>0</v>
      </c>
      <c r="I639" s="49" t="n">
        <v>0</v>
      </c>
      <c r="J639" s="49" t="n">
        <v>0</v>
      </c>
      <c r="K639" s="49" t="n">
        <v>0</v>
      </c>
      <c r="L639" s="49" t="n">
        <v>0</v>
      </c>
      <c r="M639" s="49" t="n">
        <v>0</v>
      </c>
      <c r="N639" s="49" t="n">
        <v>0</v>
      </c>
      <c r="O639" s="49" t="n">
        <v>0</v>
      </c>
      <c r="P639" s="49" t="n">
        <v>787.2</v>
      </c>
      <c r="Q639" s="49" t="n">
        <v>4383402.78</v>
      </c>
      <c r="R639" s="49" t="n">
        <v>0</v>
      </c>
      <c r="S639" s="49" t="n">
        <v>0</v>
      </c>
      <c r="T639" s="49" t="n">
        <v>0</v>
      </c>
      <c r="U639" s="49" t="n">
        <v>0</v>
      </c>
      <c r="V639" s="49" t="n">
        <v>102222.66</v>
      </c>
      <c r="W639" s="116"/>
      <c r="X639" s="116"/>
    </row>
    <row r="640" s="60" customFormat="true" ht="14.35" hidden="false" customHeight="false" outlineLevel="0" collapsed="false">
      <c r="A640" s="38" t="s">
        <v>1037</v>
      </c>
      <c r="B640" s="54" t="s">
        <v>1038</v>
      </c>
      <c r="C640" s="49" t="n">
        <f aca="false">D640+K640+M640+O640+Q640+S640+T640+U640+V640</f>
        <v>1742044.75</v>
      </c>
      <c r="D640" s="49" t="n">
        <f aca="false">SUM(E640:I640)</f>
        <v>1341544.18</v>
      </c>
      <c r="E640" s="49" t="n">
        <v>0</v>
      </c>
      <c r="F640" s="49" t="n">
        <v>0</v>
      </c>
      <c r="G640" s="49" t="n">
        <v>0</v>
      </c>
      <c r="H640" s="49" t="n">
        <v>0</v>
      </c>
      <c r="I640" s="49" t="n">
        <v>1341544.18</v>
      </c>
      <c r="J640" s="49" t="n">
        <v>0</v>
      </c>
      <c r="K640" s="49" t="n">
        <v>0</v>
      </c>
      <c r="L640" s="49" t="n">
        <v>0</v>
      </c>
      <c r="M640" s="49" t="n">
        <v>0</v>
      </c>
      <c r="N640" s="49" t="n">
        <v>0</v>
      </c>
      <c r="O640" s="49" t="n">
        <v>0</v>
      </c>
      <c r="P640" s="49" t="n">
        <v>0</v>
      </c>
      <c r="Q640" s="49" t="n">
        <v>0</v>
      </c>
      <c r="R640" s="49" t="n">
        <v>0</v>
      </c>
      <c r="S640" s="49" t="n">
        <v>0</v>
      </c>
      <c r="T640" s="49" t="n">
        <v>0</v>
      </c>
      <c r="U640" s="49" t="n">
        <v>0</v>
      </c>
      <c r="V640" s="49" t="n">
        <v>400500.57</v>
      </c>
      <c r="W640" s="116"/>
      <c r="X640" s="116"/>
    </row>
    <row r="641" s="60" customFormat="true" ht="14.35" hidden="false" customHeight="false" outlineLevel="0" collapsed="false">
      <c r="A641" s="38" t="s">
        <v>1039</v>
      </c>
      <c r="B641" s="54" t="s">
        <v>1040</v>
      </c>
      <c r="C641" s="49" t="n">
        <f aca="false">D641+K641+M641+O641+Q641+S641+T641+U641+V641</f>
        <v>3032945.66</v>
      </c>
      <c r="D641" s="49" t="n">
        <f aca="false">SUM(E641:I641)</f>
        <v>0</v>
      </c>
      <c r="E641" s="49" t="n">
        <v>0</v>
      </c>
      <c r="F641" s="49" t="n">
        <v>0</v>
      </c>
      <c r="G641" s="49" t="n">
        <v>0</v>
      </c>
      <c r="H641" s="49" t="n">
        <v>0</v>
      </c>
      <c r="I641" s="49" t="n">
        <v>0</v>
      </c>
      <c r="J641" s="49" t="n">
        <v>0</v>
      </c>
      <c r="K641" s="49" t="n">
        <v>0</v>
      </c>
      <c r="L641" s="49" t="n">
        <v>1155.6</v>
      </c>
      <c r="M641" s="49" t="n">
        <v>2747672.11</v>
      </c>
      <c r="N641" s="49" t="n">
        <v>0</v>
      </c>
      <c r="O641" s="49" t="n">
        <v>0</v>
      </c>
      <c r="P641" s="49" t="n">
        <v>0</v>
      </c>
      <c r="Q641" s="49" t="n">
        <v>0</v>
      </c>
      <c r="R641" s="49" t="n">
        <v>0</v>
      </c>
      <c r="S641" s="49" t="n">
        <v>0</v>
      </c>
      <c r="T641" s="49" t="n">
        <v>0</v>
      </c>
      <c r="U641" s="49" t="n">
        <v>0</v>
      </c>
      <c r="V641" s="49" t="n">
        <v>285273.55</v>
      </c>
      <c r="W641" s="116"/>
      <c r="X641" s="116"/>
    </row>
    <row r="642" s="60" customFormat="true" ht="14.35" hidden="false" customHeight="false" outlineLevel="0" collapsed="false">
      <c r="A642" s="38" t="s">
        <v>1041</v>
      </c>
      <c r="B642" s="54" t="s">
        <v>1042</v>
      </c>
      <c r="C642" s="49" t="n">
        <f aca="false">D642+K642+M642+O642+Q642+S642+T642+U642+V642</f>
        <v>116580.34</v>
      </c>
      <c r="D642" s="49" t="n">
        <f aca="false">SUM(E642:I642)</f>
        <v>0</v>
      </c>
      <c r="E642" s="49" t="n">
        <v>0</v>
      </c>
      <c r="F642" s="49" t="n">
        <v>0</v>
      </c>
      <c r="G642" s="49" t="n">
        <v>0</v>
      </c>
      <c r="H642" s="49" t="n">
        <v>0</v>
      </c>
      <c r="I642" s="49" t="n">
        <v>0</v>
      </c>
      <c r="J642" s="49" t="n">
        <v>0</v>
      </c>
      <c r="K642" s="49" t="n">
        <v>0</v>
      </c>
      <c r="L642" s="49" t="n">
        <v>0</v>
      </c>
      <c r="M642" s="49" t="n">
        <v>0</v>
      </c>
      <c r="N642" s="49" t="n">
        <v>0</v>
      </c>
      <c r="O642" s="49" t="n">
        <v>0</v>
      </c>
      <c r="P642" s="49" t="n">
        <v>0</v>
      </c>
      <c r="Q642" s="49" t="n">
        <v>0</v>
      </c>
      <c r="R642" s="49" t="n">
        <v>0</v>
      </c>
      <c r="S642" s="49" t="n">
        <v>0</v>
      </c>
      <c r="T642" s="49" t="n">
        <v>0</v>
      </c>
      <c r="U642" s="49" t="n">
        <v>0</v>
      </c>
      <c r="V642" s="49" t="n">
        <v>116580.34</v>
      </c>
      <c r="W642" s="116"/>
      <c r="X642" s="116"/>
    </row>
    <row r="643" s="60" customFormat="true" ht="14.35" hidden="false" customHeight="false" outlineLevel="0" collapsed="false">
      <c r="A643" s="38" t="s">
        <v>1043</v>
      </c>
      <c r="B643" s="54" t="s">
        <v>1044</v>
      </c>
      <c r="C643" s="49" t="n">
        <f aca="false">D643+K643+M643+O643+Q643+S643+T643+U643+V643</f>
        <v>400976</v>
      </c>
      <c r="D643" s="49" t="n">
        <f aca="false">SUM(E643:I643)</f>
        <v>0</v>
      </c>
      <c r="E643" s="49" t="n">
        <v>0</v>
      </c>
      <c r="F643" s="49" t="n">
        <v>0</v>
      </c>
      <c r="G643" s="49" t="n">
        <v>0</v>
      </c>
      <c r="H643" s="49" t="n">
        <v>0</v>
      </c>
      <c r="I643" s="49" t="n">
        <v>0</v>
      </c>
      <c r="J643" s="49" t="n">
        <v>0</v>
      </c>
      <c r="K643" s="49" t="n">
        <v>0</v>
      </c>
      <c r="L643" s="49" t="n">
        <v>0</v>
      </c>
      <c r="M643" s="49" t="n">
        <v>0</v>
      </c>
      <c r="N643" s="49" t="n">
        <v>0</v>
      </c>
      <c r="O643" s="49" t="n">
        <v>0</v>
      </c>
      <c r="P643" s="49" t="n">
        <v>0</v>
      </c>
      <c r="Q643" s="49" t="n">
        <v>0</v>
      </c>
      <c r="R643" s="49" t="n">
        <v>0</v>
      </c>
      <c r="S643" s="49" t="n">
        <v>0</v>
      </c>
      <c r="T643" s="49" t="n">
        <v>0</v>
      </c>
      <c r="U643" s="49" t="n">
        <v>0</v>
      </c>
      <c r="V643" s="49" t="n">
        <v>400976</v>
      </c>
      <c r="W643" s="116"/>
      <c r="X643" s="116"/>
    </row>
    <row r="644" s="60" customFormat="true" ht="14.35" hidden="false" customHeight="false" outlineLevel="0" collapsed="false">
      <c r="A644" s="38" t="s">
        <v>1045</v>
      </c>
      <c r="B644" s="54" t="s">
        <v>1046</v>
      </c>
      <c r="C644" s="49" t="n">
        <f aca="false">D644+K644+M644+O644+Q644+S644+T644+U644+V644</f>
        <v>2331680.83</v>
      </c>
      <c r="D644" s="49" t="n">
        <f aca="false">SUM(E644:I644)</f>
        <v>0</v>
      </c>
      <c r="E644" s="49" t="n">
        <v>0</v>
      </c>
      <c r="F644" s="49" t="n">
        <v>0</v>
      </c>
      <c r="G644" s="49" t="n">
        <v>0</v>
      </c>
      <c r="H644" s="49" t="n">
        <v>0</v>
      </c>
      <c r="I644" s="49" t="n">
        <v>0</v>
      </c>
      <c r="J644" s="49" t="n">
        <v>0</v>
      </c>
      <c r="K644" s="49" t="n">
        <v>0</v>
      </c>
      <c r="L644" s="49" t="n">
        <v>777</v>
      </c>
      <c r="M644" s="49" t="n">
        <v>2331680.83</v>
      </c>
      <c r="N644" s="49" t="n">
        <v>0</v>
      </c>
      <c r="O644" s="49" t="n">
        <v>0</v>
      </c>
      <c r="P644" s="49" t="n">
        <v>0</v>
      </c>
      <c r="Q644" s="49" t="n">
        <v>0</v>
      </c>
      <c r="R644" s="49" t="n">
        <v>0</v>
      </c>
      <c r="S644" s="49" t="n">
        <v>0</v>
      </c>
      <c r="T644" s="49" t="n">
        <v>0</v>
      </c>
      <c r="U644" s="49" t="n">
        <v>0</v>
      </c>
      <c r="V644" s="49" t="n">
        <v>0</v>
      </c>
      <c r="W644" s="116"/>
      <c r="X644" s="116"/>
    </row>
    <row r="645" s="60" customFormat="true" ht="14.35" hidden="false" customHeight="false" outlineLevel="0" collapsed="false">
      <c r="A645" s="38" t="s">
        <v>1047</v>
      </c>
      <c r="B645" s="54" t="s">
        <v>1048</v>
      </c>
      <c r="C645" s="49" t="n">
        <f aca="false">D645+K645+M645+O645+Q645+S645+T645+U645+V645</f>
        <v>490067</v>
      </c>
      <c r="D645" s="49" t="n">
        <f aca="false">SUM(E645:I645)</f>
        <v>0</v>
      </c>
      <c r="E645" s="49" t="n">
        <v>0</v>
      </c>
      <c r="F645" s="49" t="n">
        <v>0</v>
      </c>
      <c r="G645" s="49" t="n">
        <v>0</v>
      </c>
      <c r="H645" s="49" t="n">
        <v>0</v>
      </c>
      <c r="I645" s="49" t="n">
        <v>0</v>
      </c>
      <c r="J645" s="49" t="n">
        <v>0</v>
      </c>
      <c r="K645" s="49" t="n">
        <v>0</v>
      </c>
      <c r="L645" s="49" t="n">
        <v>0</v>
      </c>
      <c r="M645" s="49" t="n">
        <v>0</v>
      </c>
      <c r="N645" s="49" t="n">
        <v>0</v>
      </c>
      <c r="O645" s="49" t="n">
        <v>0</v>
      </c>
      <c r="P645" s="49" t="n">
        <v>0</v>
      </c>
      <c r="Q645" s="49" t="n">
        <v>0</v>
      </c>
      <c r="R645" s="49" t="n">
        <v>0</v>
      </c>
      <c r="S645" s="49" t="n">
        <v>0</v>
      </c>
      <c r="T645" s="49" t="n">
        <v>0</v>
      </c>
      <c r="U645" s="49" t="n">
        <v>0</v>
      </c>
      <c r="V645" s="49" t="n">
        <v>490067</v>
      </c>
      <c r="W645" s="116"/>
      <c r="X645" s="116"/>
    </row>
    <row r="646" s="60" customFormat="true" ht="14.35" hidden="false" customHeight="false" outlineLevel="0" collapsed="false">
      <c r="A646" s="38" t="s">
        <v>1049</v>
      </c>
      <c r="B646" s="54" t="s">
        <v>1050</v>
      </c>
      <c r="C646" s="49" t="n">
        <f aca="false">D646+K646+M646+O646+Q646+S646+T646+U646+V646</f>
        <v>2364077.83</v>
      </c>
      <c r="D646" s="49" t="n">
        <f aca="false">SUM(E646:I646)</f>
        <v>0</v>
      </c>
      <c r="E646" s="49" t="n">
        <v>0</v>
      </c>
      <c r="F646" s="49" t="n">
        <v>0</v>
      </c>
      <c r="G646" s="49" t="n">
        <v>0</v>
      </c>
      <c r="H646" s="49" t="n">
        <v>0</v>
      </c>
      <c r="I646" s="49" t="n">
        <v>0</v>
      </c>
      <c r="J646" s="49" t="n">
        <v>0</v>
      </c>
      <c r="K646" s="49" t="n">
        <v>0</v>
      </c>
      <c r="L646" s="49" t="n">
        <v>777</v>
      </c>
      <c r="M646" s="49" t="n">
        <v>2364077.83</v>
      </c>
      <c r="N646" s="49" t="n">
        <v>0</v>
      </c>
      <c r="O646" s="49" t="n">
        <v>0</v>
      </c>
      <c r="P646" s="49" t="n">
        <v>0</v>
      </c>
      <c r="Q646" s="49" t="n">
        <v>0</v>
      </c>
      <c r="R646" s="49" t="n">
        <v>0</v>
      </c>
      <c r="S646" s="49" t="n">
        <v>0</v>
      </c>
      <c r="T646" s="49" t="n">
        <v>0</v>
      </c>
      <c r="U646" s="49" t="n">
        <v>0</v>
      </c>
      <c r="V646" s="49" t="n">
        <v>0</v>
      </c>
      <c r="W646" s="116"/>
      <c r="X646" s="116"/>
      <c r="AB646" s="141"/>
    </row>
    <row r="647" s="60" customFormat="true" ht="14.35" hidden="false" customHeight="false" outlineLevel="0" collapsed="false">
      <c r="A647" s="38" t="s">
        <v>1051</v>
      </c>
      <c r="B647" s="54" t="s">
        <v>1052</v>
      </c>
      <c r="C647" s="49" t="n">
        <f aca="false">D647+K647+M647+O647+Q647+S647+T647+U647+V647</f>
        <v>2748962</v>
      </c>
      <c r="D647" s="49" t="n">
        <f aca="false">SUM(E647:I647)</f>
        <v>0</v>
      </c>
      <c r="E647" s="49" t="n">
        <v>0</v>
      </c>
      <c r="F647" s="49" t="n">
        <v>0</v>
      </c>
      <c r="G647" s="49" t="n">
        <v>0</v>
      </c>
      <c r="H647" s="49" t="n">
        <v>0</v>
      </c>
      <c r="I647" s="49" t="n">
        <v>0</v>
      </c>
      <c r="J647" s="49" t="n">
        <v>0</v>
      </c>
      <c r="K647" s="49" t="n">
        <v>0</v>
      </c>
      <c r="L647" s="49" t="n">
        <v>1078</v>
      </c>
      <c r="M647" s="49" t="n">
        <v>2748962</v>
      </c>
      <c r="N647" s="49" t="n">
        <v>0</v>
      </c>
      <c r="O647" s="49" t="n">
        <v>0</v>
      </c>
      <c r="P647" s="49" t="n">
        <v>0</v>
      </c>
      <c r="Q647" s="49" t="n">
        <v>0</v>
      </c>
      <c r="R647" s="49" t="n">
        <v>0</v>
      </c>
      <c r="S647" s="49" t="n">
        <v>0</v>
      </c>
      <c r="T647" s="49" t="n">
        <v>0</v>
      </c>
      <c r="U647" s="49" t="n">
        <v>0</v>
      </c>
      <c r="V647" s="49" t="n">
        <v>0</v>
      </c>
      <c r="W647" s="116"/>
      <c r="X647" s="116"/>
    </row>
    <row r="648" s="60" customFormat="true" ht="14.35" hidden="false" customHeight="false" outlineLevel="0" collapsed="false">
      <c r="A648" s="38" t="s">
        <v>1053</v>
      </c>
      <c r="B648" s="54" t="s">
        <v>1054</v>
      </c>
      <c r="C648" s="49" t="n">
        <f aca="false">D648+K648+M648+O648+Q648+S648+T648+U648+V648</f>
        <v>318151.73</v>
      </c>
      <c r="D648" s="49" t="n">
        <f aca="false">SUM(E648:I648)</f>
        <v>0</v>
      </c>
      <c r="E648" s="49" t="n">
        <v>0</v>
      </c>
      <c r="F648" s="49" t="n">
        <v>0</v>
      </c>
      <c r="G648" s="49" t="n">
        <v>0</v>
      </c>
      <c r="H648" s="49" t="n">
        <v>0</v>
      </c>
      <c r="I648" s="49" t="n">
        <v>0</v>
      </c>
      <c r="J648" s="49" t="n">
        <v>0</v>
      </c>
      <c r="K648" s="49" t="n">
        <v>0</v>
      </c>
      <c r="L648" s="49" t="n">
        <v>0</v>
      </c>
      <c r="M648" s="49" t="n">
        <v>0</v>
      </c>
      <c r="N648" s="49" t="n">
        <v>0</v>
      </c>
      <c r="O648" s="49" t="n">
        <v>0</v>
      </c>
      <c r="P648" s="49" t="n">
        <v>0</v>
      </c>
      <c r="Q648" s="49" t="n">
        <v>0</v>
      </c>
      <c r="R648" s="49" t="n">
        <v>0</v>
      </c>
      <c r="S648" s="49" t="n">
        <v>0</v>
      </c>
      <c r="T648" s="49" t="n">
        <v>0</v>
      </c>
      <c r="U648" s="49" t="n">
        <v>0</v>
      </c>
      <c r="V648" s="49" t="n">
        <v>318151.73</v>
      </c>
      <c r="W648" s="116"/>
      <c r="X648" s="116"/>
    </row>
    <row r="649" s="60" customFormat="true" ht="14.35" hidden="false" customHeight="false" outlineLevel="0" collapsed="false">
      <c r="A649" s="38" t="s">
        <v>1055</v>
      </c>
      <c r="B649" s="54" t="s">
        <v>1056</v>
      </c>
      <c r="C649" s="49" t="n">
        <f aca="false">D649+K649+M649+O649+Q649+S649+T649+U649+V649</f>
        <v>2653810</v>
      </c>
      <c r="D649" s="49" t="n">
        <f aca="false">SUM(E649:I649)</f>
        <v>0</v>
      </c>
      <c r="E649" s="49" t="n">
        <v>0</v>
      </c>
      <c r="F649" s="49" t="n">
        <v>0</v>
      </c>
      <c r="G649" s="49" t="n">
        <v>0</v>
      </c>
      <c r="H649" s="49" t="n">
        <v>0</v>
      </c>
      <c r="I649" s="49" t="n">
        <v>0</v>
      </c>
      <c r="J649" s="49" t="n">
        <v>0</v>
      </c>
      <c r="K649" s="49" t="n">
        <v>0</v>
      </c>
      <c r="L649" s="49" t="n">
        <v>720</v>
      </c>
      <c r="M649" s="49" t="n">
        <v>2653810</v>
      </c>
      <c r="N649" s="49" t="n">
        <v>0</v>
      </c>
      <c r="O649" s="49" t="n">
        <v>0</v>
      </c>
      <c r="P649" s="49" t="n">
        <v>0</v>
      </c>
      <c r="Q649" s="49" t="n">
        <v>0</v>
      </c>
      <c r="R649" s="49" t="n">
        <v>0</v>
      </c>
      <c r="S649" s="49" t="n">
        <v>0</v>
      </c>
      <c r="T649" s="49" t="n">
        <v>0</v>
      </c>
      <c r="U649" s="49" t="n">
        <v>0</v>
      </c>
      <c r="V649" s="49" t="n">
        <v>0</v>
      </c>
      <c r="W649" s="116"/>
      <c r="X649" s="116"/>
    </row>
    <row r="650" s="60" customFormat="true" ht="14.35" hidden="false" customHeight="false" outlineLevel="0" collapsed="false">
      <c r="A650" s="38" t="s">
        <v>1057</v>
      </c>
      <c r="B650" s="54" t="s">
        <v>1058</v>
      </c>
      <c r="C650" s="49" t="n">
        <f aca="false">D650+K650+M650+O650+Q650+S650+T650+U650+V650</f>
        <v>5543752.94</v>
      </c>
      <c r="D650" s="49" t="n">
        <f aca="false">SUM(E650:I650)</f>
        <v>0</v>
      </c>
      <c r="E650" s="49" t="n">
        <v>0</v>
      </c>
      <c r="F650" s="49" t="n">
        <v>0</v>
      </c>
      <c r="G650" s="49" t="n">
        <v>0</v>
      </c>
      <c r="H650" s="49" t="n">
        <v>0</v>
      </c>
      <c r="I650" s="49" t="n">
        <v>0</v>
      </c>
      <c r="J650" s="49" t="n">
        <v>0</v>
      </c>
      <c r="K650" s="49" t="n">
        <v>0</v>
      </c>
      <c r="L650" s="49" t="n">
        <v>1600</v>
      </c>
      <c r="M650" s="49" t="n">
        <v>5543752.94</v>
      </c>
      <c r="N650" s="49" t="n">
        <v>0</v>
      </c>
      <c r="O650" s="49" t="n">
        <v>0</v>
      </c>
      <c r="P650" s="49" t="n">
        <v>0</v>
      </c>
      <c r="Q650" s="49" t="n">
        <v>0</v>
      </c>
      <c r="R650" s="49" t="n">
        <v>0</v>
      </c>
      <c r="S650" s="49" t="n">
        <v>0</v>
      </c>
      <c r="T650" s="49" t="n">
        <v>0</v>
      </c>
      <c r="U650" s="49" t="n">
        <v>0</v>
      </c>
      <c r="V650" s="49" t="n">
        <v>0</v>
      </c>
      <c r="W650" s="116"/>
      <c r="X650" s="116"/>
    </row>
    <row r="651" s="60" customFormat="true" ht="14.35" hidden="false" customHeight="false" outlineLevel="0" collapsed="false">
      <c r="A651" s="38" t="s">
        <v>1059</v>
      </c>
      <c r="B651" s="54" t="s">
        <v>1060</v>
      </c>
      <c r="C651" s="49" t="n">
        <f aca="false">D651+K651+M651+O651+Q651+S651+T651+U651+V651</f>
        <v>4935099.31</v>
      </c>
      <c r="D651" s="49" t="n">
        <f aca="false">SUM(E651:I651)</f>
        <v>0</v>
      </c>
      <c r="E651" s="49" t="n">
        <v>0</v>
      </c>
      <c r="F651" s="49" t="n">
        <v>0</v>
      </c>
      <c r="G651" s="49" t="n">
        <v>0</v>
      </c>
      <c r="H651" s="49" t="n">
        <v>0</v>
      </c>
      <c r="I651" s="49" t="n">
        <v>0</v>
      </c>
      <c r="J651" s="49" t="n">
        <v>0</v>
      </c>
      <c r="K651" s="49" t="n">
        <v>0</v>
      </c>
      <c r="L651" s="49" t="n">
        <v>1920</v>
      </c>
      <c r="M651" s="49" t="n">
        <v>4935099.31</v>
      </c>
      <c r="N651" s="49" t="n">
        <v>0</v>
      </c>
      <c r="O651" s="49" t="n">
        <v>0</v>
      </c>
      <c r="P651" s="49" t="n">
        <v>0</v>
      </c>
      <c r="Q651" s="49" t="n">
        <v>0</v>
      </c>
      <c r="R651" s="49" t="n">
        <v>0</v>
      </c>
      <c r="S651" s="49" t="n">
        <v>0</v>
      </c>
      <c r="T651" s="49" t="n">
        <v>0</v>
      </c>
      <c r="U651" s="49" t="n">
        <v>0</v>
      </c>
      <c r="V651" s="49" t="n">
        <v>0</v>
      </c>
      <c r="W651" s="116"/>
      <c r="X651" s="116"/>
    </row>
    <row r="652" s="60" customFormat="true" ht="14.35" hidden="false" customHeight="false" outlineLevel="0" collapsed="false">
      <c r="A652" s="38" t="s">
        <v>1061</v>
      </c>
      <c r="B652" s="54" t="s">
        <v>1062</v>
      </c>
      <c r="C652" s="49" t="n">
        <f aca="false">D652+K652+M652+O652+Q652+S652+T652+U652+V652</f>
        <v>4326543.3</v>
      </c>
      <c r="D652" s="49" t="n">
        <f aca="false">SUM(E652:I652)</f>
        <v>0</v>
      </c>
      <c r="E652" s="49" t="n">
        <v>0</v>
      </c>
      <c r="F652" s="49" t="n">
        <v>0</v>
      </c>
      <c r="G652" s="49" t="n">
        <v>0</v>
      </c>
      <c r="H652" s="49" t="n">
        <v>0</v>
      </c>
      <c r="I652" s="49" t="n">
        <v>0</v>
      </c>
      <c r="J652" s="49" t="n">
        <v>0</v>
      </c>
      <c r="K652" s="49" t="n">
        <v>0</v>
      </c>
      <c r="L652" s="49" t="n">
        <v>1200</v>
      </c>
      <c r="M652" s="49" t="n">
        <v>4175150.75</v>
      </c>
      <c r="N652" s="49" t="n">
        <v>0</v>
      </c>
      <c r="O652" s="49" t="n">
        <v>0</v>
      </c>
      <c r="P652" s="49" t="n">
        <v>0</v>
      </c>
      <c r="Q652" s="49" t="n">
        <v>0</v>
      </c>
      <c r="R652" s="49" t="n">
        <v>0</v>
      </c>
      <c r="S652" s="49" t="n">
        <v>0</v>
      </c>
      <c r="T652" s="49" t="n">
        <v>0</v>
      </c>
      <c r="U652" s="49" t="n">
        <v>0</v>
      </c>
      <c r="V652" s="49" t="n">
        <v>151392.55</v>
      </c>
      <c r="W652" s="116"/>
      <c r="X652" s="116"/>
    </row>
    <row r="653" s="60" customFormat="true" ht="14.35" hidden="false" customHeight="false" outlineLevel="0" collapsed="false">
      <c r="A653" s="38" t="s">
        <v>1063</v>
      </c>
      <c r="B653" s="54" t="s">
        <v>1064</v>
      </c>
      <c r="C653" s="49" t="n">
        <f aca="false">D653+K653+M653+O653+Q653+S653+T653+U653+V653</f>
        <v>4941188.16</v>
      </c>
      <c r="D653" s="49" t="n">
        <f aca="false">SUM(E653:I653)</f>
        <v>0</v>
      </c>
      <c r="E653" s="49" t="n">
        <v>0</v>
      </c>
      <c r="F653" s="49" t="n">
        <v>0</v>
      </c>
      <c r="G653" s="49" t="n">
        <v>0</v>
      </c>
      <c r="H653" s="49" t="n">
        <v>0</v>
      </c>
      <c r="I653" s="49" t="n">
        <v>0</v>
      </c>
      <c r="J653" s="49" t="n">
        <v>0</v>
      </c>
      <c r="K653" s="49" t="n">
        <v>0</v>
      </c>
      <c r="L653" s="49" t="n">
        <v>1442</v>
      </c>
      <c r="M653" s="49" t="n">
        <v>4781139.22</v>
      </c>
      <c r="N653" s="49" t="n">
        <v>0</v>
      </c>
      <c r="O653" s="49" t="n">
        <v>0</v>
      </c>
      <c r="P653" s="49" t="n">
        <v>0</v>
      </c>
      <c r="Q653" s="49" t="n">
        <v>0</v>
      </c>
      <c r="R653" s="49" t="n">
        <v>0</v>
      </c>
      <c r="S653" s="49" t="n">
        <v>0</v>
      </c>
      <c r="T653" s="49" t="n">
        <v>0</v>
      </c>
      <c r="U653" s="49" t="n">
        <v>0</v>
      </c>
      <c r="V653" s="49" t="n">
        <v>160048.94</v>
      </c>
      <c r="W653" s="116"/>
      <c r="X653" s="116"/>
    </row>
    <row r="654" s="60" customFormat="true" ht="14.35" hidden="false" customHeight="false" outlineLevel="0" collapsed="false">
      <c r="A654" s="38" t="s">
        <v>1065</v>
      </c>
      <c r="B654" s="54" t="s">
        <v>1066</v>
      </c>
      <c r="C654" s="49" t="n">
        <f aca="false">D654+K654+M654+O654+Q654+S654+T654+U654+V654</f>
        <v>3613238.77</v>
      </c>
      <c r="D654" s="49" t="n">
        <f aca="false">SUM(E654:I654)</f>
        <v>0</v>
      </c>
      <c r="E654" s="49" t="n">
        <v>0</v>
      </c>
      <c r="F654" s="49" t="n">
        <v>0</v>
      </c>
      <c r="G654" s="49" t="n">
        <v>0</v>
      </c>
      <c r="H654" s="49" t="n">
        <v>0</v>
      </c>
      <c r="I654" s="49" t="n">
        <v>0</v>
      </c>
      <c r="J654" s="49" t="n">
        <v>0</v>
      </c>
      <c r="K654" s="49" t="n">
        <v>0</v>
      </c>
      <c r="L654" s="49" t="n">
        <v>1551</v>
      </c>
      <c r="M654" s="49" t="n">
        <v>3613238.77</v>
      </c>
      <c r="N654" s="49" t="n">
        <v>0</v>
      </c>
      <c r="O654" s="49" t="n">
        <v>0</v>
      </c>
      <c r="P654" s="49" t="n">
        <v>0</v>
      </c>
      <c r="Q654" s="49" t="n">
        <v>0</v>
      </c>
      <c r="R654" s="49" t="n">
        <v>0</v>
      </c>
      <c r="S654" s="49" t="n">
        <v>0</v>
      </c>
      <c r="T654" s="49" t="n">
        <v>0</v>
      </c>
      <c r="U654" s="49" t="n">
        <v>0</v>
      </c>
      <c r="V654" s="49" t="n">
        <v>0</v>
      </c>
      <c r="W654" s="116"/>
      <c r="X654" s="116"/>
    </row>
    <row r="655" s="60" customFormat="true" ht="14.35" hidden="false" customHeight="false" outlineLevel="0" collapsed="false">
      <c r="A655" s="38" t="s">
        <v>1067</v>
      </c>
      <c r="B655" s="54" t="s">
        <v>519</v>
      </c>
      <c r="C655" s="49" t="n">
        <f aca="false">D655+K655+M655+O655+Q655+S655+T655+U655+V655</f>
        <v>3526056.96</v>
      </c>
      <c r="D655" s="49" t="n">
        <f aca="false">SUM(E655:I655)</f>
        <v>3256897</v>
      </c>
      <c r="E655" s="49" t="n">
        <v>0</v>
      </c>
      <c r="F655" s="49" t="n">
        <v>0</v>
      </c>
      <c r="G655" s="49" t="n">
        <v>1245897</v>
      </c>
      <c r="H655" s="49" t="n">
        <v>0</v>
      </c>
      <c r="I655" s="49" t="n">
        <v>2011000</v>
      </c>
      <c r="J655" s="49" t="n">
        <v>0</v>
      </c>
      <c r="K655" s="49" t="n">
        <v>0</v>
      </c>
      <c r="L655" s="49" t="n">
        <v>0</v>
      </c>
      <c r="M655" s="49" t="n">
        <v>0</v>
      </c>
      <c r="N655" s="49" t="n">
        <v>0</v>
      </c>
      <c r="O655" s="49" t="n">
        <v>0</v>
      </c>
      <c r="P655" s="49" t="n">
        <v>0</v>
      </c>
      <c r="Q655" s="49" t="n">
        <v>0</v>
      </c>
      <c r="R655" s="49" t="n">
        <v>0</v>
      </c>
      <c r="S655" s="49" t="n">
        <v>0</v>
      </c>
      <c r="T655" s="49" t="n">
        <v>0</v>
      </c>
      <c r="U655" s="49" t="n">
        <v>0</v>
      </c>
      <c r="V655" s="49" t="n">
        <v>269159.96</v>
      </c>
      <c r="W655" s="116"/>
      <c r="X655" s="116"/>
    </row>
    <row r="656" s="60" customFormat="true" ht="14.35" hidden="false" customHeight="false" outlineLevel="0" collapsed="false">
      <c r="A656" s="38" t="s">
        <v>1068</v>
      </c>
      <c r="B656" s="54" t="s">
        <v>1069</v>
      </c>
      <c r="C656" s="49" t="n">
        <f aca="false">D656+K656+M656+O656+Q656+S656+T656+U656+V656</f>
        <v>3121971</v>
      </c>
      <c r="D656" s="49" t="n">
        <f aca="false">SUM(E656:I656)</f>
        <v>0</v>
      </c>
      <c r="E656" s="49" t="n">
        <v>0</v>
      </c>
      <c r="F656" s="49" t="n">
        <v>0</v>
      </c>
      <c r="G656" s="49" t="n">
        <v>0</v>
      </c>
      <c r="H656" s="49" t="n">
        <v>0</v>
      </c>
      <c r="I656" s="49" t="n">
        <v>0</v>
      </c>
      <c r="J656" s="49" t="n">
        <v>0</v>
      </c>
      <c r="K656" s="49" t="n">
        <v>0</v>
      </c>
      <c r="L656" s="49" t="n">
        <v>1086.3</v>
      </c>
      <c r="M656" s="49" t="n">
        <v>3005824</v>
      </c>
      <c r="N656" s="49" t="n">
        <v>0</v>
      </c>
      <c r="O656" s="49" t="n">
        <v>0</v>
      </c>
      <c r="P656" s="49" t="n">
        <v>0</v>
      </c>
      <c r="Q656" s="49" t="n">
        <v>0</v>
      </c>
      <c r="R656" s="49" t="n">
        <v>0</v>
      </c>
      <c r="S656" s="49" t="n">
        <v>0</v>
      </c>
      <c r="T656" s="49" t="n">
        <v>0</v>
      </c>
      <c r="U656" s="49" t="n">
        <v>0</v>
      </c>
      <c r="V656" s="49" t="n">
        <v>116147</v>
      </c>
      <c r="W656" s="116"/>
      <c r="X656" s="116"/>
    </row>
    <row r="657" s="60" customFormat="true" ht="14.35" hidden="false" customHeight="false" outlineLevel="0" collapsed="false">
      <c r="A657" s="38" t="s">
        <v>1070</v>
      </c>
      <c r="B657" s="54" t="s">
        <v>1071</v>
      </c>
      <c r="C657" s="49" t="n">
        <f aca="false">D657+K657+M657+O657+Q657+S657+T657+U657+V657</f>
        <v>5063301.19</v>
      </c>
      <c r="D657" s="49" t="n">
        <f aca="false">SUM(E657:I657)</f>
        <v>0</v>
      </c>
      <c r="E657" s="49" t="n">
        <v>0</v>
      </c>
      <c r="F657" s="49" t="n">
        <v>0</v>
      </c>
      <c r="G657" s="49" t="n">
        <v>0</v>
      </c>
      <c r="H657" s="49" t="n">
        <v>0</v>
      </c>
      <c r="I657" s="49" t="n">
        <v>0</v>
      </c>
      <c r="J657" s="49" t="n">
        <v>0</v>
      </c>
      <c r="K657" s="49" t="n">
        <v>0</v>
      </c>
      <c r="L657" s="49" t="n">
        <v>1265</v>
      </c>
      <c r="M657" s="49" t="n">
        <v>4904813.11</v>
      </c>
      <c r="N657" s="49" t="n">
        <v>0</v>
      </c>
      <c r="O657" s="49" t="n">
        <v>0</v>
      </c>
      <c r="P657" s="49" t="n">
        <v>0</v>
      </c>
      <c r="Q657" s="49" t="n">
        <v>0</v>
      </c>
      <c r="R657" s="49" t="n">
        <v>0</v>
      </c>
      <c r="S657" s="49" t="n">
        <v>0</v>
      </c>
      <c r="T657" s="49" t="n">
        <v>0</v>
      </c>
      <c r="U657" s="49" t="n">
        <v>0</v>
      </c>
      <c r="V657" s="49" t="n">
        <v>158488.08</v>
      </c>
      <c r="W657" s="116"/>
      <c r="X657" s="116"/>
    </row>
    <row r="658" s="60" customFormat="true" ht="14.35" hidden="false" customHeight="false" outlineLevel="0" collapsed="false">
      <c r="A658" s="38" t="s">
        <v>1072</v>
      </c>
      <c r="B658" s="54" t="s">
        <v>1073</v>
      </c>
      <c r="C658" s="49" t="n">
        <f aca="false">D658+K658+M658+O658+Q658+S658+T658+U658+V658</f>
        <v>3086565.2</v>
      </c>
      <c r="D658" s="49" t="n">
        <f aca="false">SUM(E658:I658)</f>
        <v>0</v>
      </c>
      <c r="E658" s="49" t="n">
        <v>0</v>
      </c>
      <c r="F658" s="49" t="n">
        <v>0</v>
      </c>
      <c r="G658" s="49" t="n">
        <v>0</v>
      </c>
      <c r="H658" s="49" t="n">
        <v>0</v>
      </c>
      <c r="I658" s="49" t="n">
        <v>0</v>
      </c>
      <c r="J658" s="49" t="n">
        <v>0</v>
      </c>
      <c r="K658" s="49" t="n">
        <v>0</v>
      </c>
      <c r="L658" s="49" t="n">
        <v>1170</v>
      </c>
      <c r="M658" s="49" t="n">
        <v>2930710.03</v>
      </c>
      <c r="N658" s="49" t="n">
        <v>0</v>
      </c>
      <c r="O658" s="49" t="n">
        <v>0</v>
      </c>
      <c r="P658" s="49" t="n">
        <v>0</v>
      </c>
      <c r="Q658" s="49" t="n">
        <v>0</v>
      </c>
      <c r="R658" s="49" t="n">
        <v>0</v>
      </c>
      <c r="S658" s="49" t="n">
        <v>0</v>
      </c>
      <c r="T658" s="49" t="n">
        <v>0</v>
      </c>
      <c r="U658" s="49" t="n">
        <v>0</v>
      </c>
      <c r="V658" s="49" t="n">
        <v>155855.17</v>
      </c>
      <c r="W658" s="116"/>
      <c r="X658" s="116"/>
    </row>
    <row r="659" s="60" customFormat="true" ht="14.35" hidden="false" customHeight="false" outlineLevel="0" collapsed="false">
      <c r="A659" s="38" t="s">
        <v>1074</v>
      </c>
      <c r="B659" s="54" t="s">
        <v>1075</v>
      </c>
      <c r="C659" s="49" t="n">
        <f aca="false">D659+K659+M659+O659+Q659+S659+T659+U659+V659</f>
        <v>7024297.04</v>
      </c>
      <c r="D659" s="49" t="n">
        <f aca="false">SUM(E659:I659)</f>
        <v>0</v>
      </c>
      <c r="E659" s="49" t="n">
        <v>0</v>
      </c>
      <c r="F659" s="49" t="n">
        <v>0</v>
      </c>
      <c r="G659" s="49" t="n">
        <v>0</v>
      </c>
      <c r="H659" s="49" t="n">
        <v>0</v>
      </c>
      <c r="I659" s="49" t="n">
        <v>0</v>
      </c>
      <c r="J659" s="49" t="n">
        <v>0</v>
      </c>
      <c r="K659" s="49" t="n">
        <v>0</v>
      </c>
      <c r="L659" s="49" t="n">
        <v>2345</v>
      </c>
      <c r="M659" s="49" t="n">
        <v>6843721.46</v>
      </c>
      <c r="N659" s="49" t="n">
        <v>0</v>
      </c>
      <c r="O659" s="49" t="n">
        <v>0</v>
      </c>
      <c r="P659" s="49" t="n">
        <v>0</v>
      </c>
      <c r="Q659" s="49" t="n">
        <v>0</v>
      </c>
      <c r="R659" s="49" t="n">
        <v>0</v>
      </c>
      <c r="S659" s="49" t="n">
        <v>0</v>
      </c>
      <c r="T659" s="49" t="n">
        <v>0</v>
      </c>
      <c r="U659" s="49" t="n">
        <v>0</v>
      </c>
      <c r="V659" s="49" t="n">
        <v>180575.58</v>
      </c>
      <c r="W659" s="116"/>
      <c r="X659" s="116"/>
    </row>
    <row r="660" s="60" customFormat="true" ht="14.35" hidden="false" customHeight="false" outlineLevel="0" collapsed="false">
      <c r="A660" s="38" t="s">
        <v>1076</v>
      </c>
      <c r="B660" s="54" t="s">
        <v>1077</v>
      </c>
      <c r="C660" s="49" t="n">
        <f aca="false">D660+K660+M660+O660+Q660+S660+T660+U660+V660</f>
        <v>2445077</v>
      </c>
      <c r="D660" s="49" t="n">
        <f aca="false">SUM(E660:I660)</f>
        <v>0</v>
      </c>
      <c r="E660" s="49" t="n">
        <v>0</v>
      </c>
      <c r="F660" s="49" t="n">
        <v>0</v>
      </c>
      <c r="G660" s="49" t="n">
        <v>0</v>
      </c>
      <c r="H660" s="49" t="n">
        <v>0</v>
      </c>
      <c r="I660" s="49" t="n">
        <v>0</v>
      </c>
      <c r="J660" s="49" t="n">
        <v>0</v>
      </c>
      <c r="K660" s="49" t="n">
        <v>0</v>
      </c>
      <c r="L660" s="49" t="n">
        <v>600</v>
      </c>
      <c r="M660" s="49" t="n">
        <v>2375501</v>
      </c>
      <c r="N660" s="49" t="n">
        <v>0</v>
      </c>
      <c r="O660" s="49" t="n">
        <v>0</v>
      </c>
      <c r="P660" s="49" t="n">
        <v>0</v>
      </c>
      <c r="Q660" s="49" t="n">
        <v>0</v>
      </c>
      <c r="R660" s="49" t="n">
        <v>0</v>
      </c>
      <c r="S660" s="49" t="n">
        <v>0</v>
      </c>
      <c r="T660" s="49" t="n">
        <v>0</v>
      </c>
      <c r="U660" s="49" t="n">
        <v>0</v>
      </c>
      <c r="V660" s="49" t="n">
        <v>69576</v>
      </c>
      <c r="W660" s="116"/>
      <c r="X660" s="116"/>
    </row>
    <row r="661" s="60" customFormat="true" ht="14.35" hidden="false" customHeight="false" outlineLevel="0" collapsed="false">
      <c r="A661" s="38" t="s">
        <v>1078</v>
      </c>
      <c r="B661" s="54" t="s">
        <v>1079</v>
      </c>
      <c r="C661" s="49" t="n">
        <f aca="false">D661+K661+M661+O661+Q661+S661+T661+U661+V661</f>
        <v>1661783</v>
      </c>
      <c r="D661" s="49" t="n">
        <f aca="false">SUM(E661:I661)</f>
        <v>0</v>
      </c>
      <c r="E661" s="49" t="n">
        <v>0</v>
      </c>
      <c r="F661" s="49" t="n">
        <v>0</v>
      </c>
      <c r="G661" s="49" t="n">
        <v>0</v>
      </c>
      <c r="H661" s="49" t="n">
        <v>0</v>
      </c>
      <c r="I661" s="49" t="n">
        <v>0</v>
      </c>
      <c r="J661" s="49" t="n">
        <v>0</v>
      </c>
      <c r="K661" s="49" t="n">
        <v>0</v>
      </c>
      <c r="L661" s="49" t="n">
        <v>447.5</v>
      </c>
      <c r="M661" s="49" t="n">
        <v>1604730</v>
      </c>
      <c r="N661" s="49" t="n">
        <v>0</v>
      </c>
      <c r="O661" s="49" t="n">
        <v>0</v>
      </c>
      <c r="P661" s="49" t="n">
        <v>0</v>
      </c>
      <c r="Q661" s="49" t="n">
        <v>0</v>
      </c>
      <c r="R661" s="49" t="n">
        <v>0</v>
      </c>
      <c r="S661" s="49" t="n">
        <v>0</v>
      </c>
      <c r="T661" s="49" t="n">
        <v>0</v>
      </c>
      <c r="U661" s="49" t="n">
        <v>0</v>
      </c>
      <c r="V661" s="49" t="n">
        <v>57053</v>
      </c>
      <c r="W661" s="116"/>
      <c r="X661" s="116"/>
    </row>
    <row r="662" s="60" customFormat="true" ht="14.35" hidden="false" customHeight="false" outlineLevel="0" collapsed="false">
      <c r="A662" s="38" t="s">
        <v>1080</v>
      </c>
      <c r="B662" s="54" t="s">
        <v>1081</v>
      </c>
      <c r="C662" s="49" t="n">
        <f aca="false">D662+K662+M662+O662+Q662+S662+T662+U662+V662</f>
        <v>1421767.55</v>
      </c>
      <c r="D662" s="49" t="n">
        <f aca="false">SUM(E662:I662)</f>
        <v>0</v>
      </c>
      <c r="E662" s="49" t="n">
        <v>0</v>
      </c>
      <c r="F662" s="49" t="n">
        <v>0</v>
      </c>
      <c r="G662" s="49" t="n">
        <v>0</v>
      </c>
      <c r="H662" s="49" t="n">
        <v>0</v>
      </c>
      <c r="I662" s="49" t="n">
        <v>0</v>
      </c>
      <c r="J662" s="49" t="n">
        <v>0</v>
      </c>
      <c r="K662" s="49" t="n">
        <v>0</v>
      </c>
      <c r="L662" s="49" t="n">
        <v>400</v>
      </c>
      <c r="M662" s="49" t="n">
        <v>1345247.67</v>
      </c>
      <c r="N662" s="49" t="n">
        <v>0</v>
      </c>
      <c r="O662" s="49" t="n">
        <v>0</v>
      </c>
      <c r="P662" s="49" t="n">
        <v>0</v>
      </c>
      <c r="Q662" s="49" t="n">
        <v>0</v>
      </c>
      <c r="R662" s="49" t="n">
        <v>0</v>
      </c>
      <c r="S662" s="49" t="n">
        <v>0</v>
      </c>
      <c r="T662" s="49" t="n">
        <v>0</v>
      </c>
      <c r="U662" s="49" t="n">
        <v>0</v>
      </c>
      <c r="V662" s="49" t="n">
        <v>76519.88</v>
      </c>
      <c r="W662" s="116"/>
      <c r="X662" s="116"/>
    </row>
    <row r="663" s="60" customFormat="true" ht="14.35" hidden="false" customHeight="false" outlineLevel="0" collapsed="false">
      <c r="A663" s="38" t="s">
        <v>1082</v>
      </c>
      <c r="B663" s="54" t="s">
        <v>1083</v>
      </c>
      <c r="C663" s="49" t="n">
        <f aca="false">D663+K663+M663+O663+Q663+S663+T663+U663+V663</f>
        <v>1440878.63</v>
      </c>
      <c r="D663" s="49" t="n">
        <f aca="false">SUM(E663:I663)</f>
        <v>0</v>
      </c>
      <c r="E663" s="49" t="n">
        <v>0</v>
      </c>
      <c r="F663" s="49" t="n">
        <v>0</v>
      </c>
      <c r="G663" s="49" t="n">
        <v>0</v>
      </c>
      <c r="H663" s="49" t="n">
        <v>0</v>
      </c>
      <c r="I663" s="49" t="n">
        <v>0</v>
      </c>
      <c r="J663" s="49" t="n">
        <v>0</v>
      </c>
      <c r="K663" s="49" t="n">
        <v>0</v>
      </c>
      <c r="L663" s="49" t="n">
        <v>400</v>
      </c>
      <c r="M663" s="49" t="n">
        <v>1364176.24</v>
      </c>
      <c r="N663" s="49" t="n">
        <v>0</v>
      </c>
      <c r="O663" s="49" t="n">
        <v>0</v>
      </c>
      <c r="P663" s="49" t="n">
        <v>0</v>
      </c>
      <c r="Q663" s="49" t="n">
        <v>0</v>
      </c>
      <c r="R663" s="49" t="n">
        <v>0</v>
      </c>
      <c r="S663" s="49" t="n">
        <v>0</v>
      </c>
      <c r="T663" s="49" t="n">
        <v>0</v>
      </c>
      <c r="U663" s="49" t="n">
        <v>0</v>
      </c>
      <c r="V663" s="49" t="n">
        <v>76702.39</v>
      </c>
      <c r="W663" s="116"/>
      <c r="X663" s="116"/>
    </row>
    <row r="664" s="60" customFormat="true" ht="14.35" hidden="false" customHeight="false" outlineLevel="0" collapsed="false">
      <c r="A664" s="38" t="s">
        <v>1084</v>
      </c>
      <c r="B664" s="54" t="s">
        <v>1085</v>
      </c>
      <c r="C664" s="49" t="n">
        <f aca="false">D664+K664+M664+O664+Q664+S664+T664+U664+V664</f>
        <v>126650</v>
      </c>
      <c r="D664" s="49" t="n">
        <f aca="false">SUM(E664:I664)</f>
        <v>0</v>
      </c>
      <c r="E664" s="49" t="n">
        <v>0</v>
      </c>
      <c r="F664" s="49" t="n">
        <v>0</v>
      </c>
      <c r="G664" s="49" t="n">
        <v>0</v>
      </c>
      <c r="H664" s="49" t="n">
        <v>0</v>
      </c>
      <c r="I664" s="49" t="n">
        <v>0</v>
      </c>
      <c r="J664" s="49" t="n">
        <v>0</v>
      </c>
      <c r="K664" s="49" t="n">
        <v>0</v>
      </c>
      <c r="L664" s="49" t="n">
        <v>0</v>
      </c>
      <c r="M664" s="49" t="n">
        <v>0</v>
      </c>
      <c r="N664" s="49" t="n">
        <v>0</v>
      </c>
      <c r="O664" s="49" t="n">
        <v>0</v>
      </c>
      <c r="P664" s="49" t="n">
        <v>0</v>
      </c>
      <c r="Q664" s="49" t="n">
        <v>0</v>
      </c>
      <c r="R664" s="49" t="n">
        <v>0</v>
      </c>
      <c r="S664" s="49" t="n">
        <v>0</v>
      </c>
      <c r="T664" s="49" t="n">
        <v>0</v>
      </c>
      <c r="U664" s="49" t="n">
        <v>0</v>
      </c>
      <c r="V664" s="49" t="n">
        <v>126650</v>
      </c>
      <c r="W664" s="116"/>
      <c r="X664" s="116"/>
    </row>
    <row r="665" s="60" customFormat="true" ht="14.35" hidden="false" customHeight="false" outlineLevel="0" collapsed="false">
      <c r="A665" s="38" t="s">
        <v>1086</v>
      </c>
      <c r="B665" s="54" t="s">
        <v>1087</v>
      </c>
      <c r="C665" s="49" t="n">
        <f aca="false">D665+K665+M665+O665+Q665+S665+T665+U665+V665</f>
        <v>3096097.26</v>
      </c>
      <c r="D665" s="49" t="n">
        <f aca="false">SUM(E665:I665)</f>
        <v>0</v>
      </c>
      <c r="E665" s="49" t="n">
        <v>0</v>
      </c>
      <c r="F665" s="49" t="n">
        <v>0</v>
      </c>
      <c r="G665" s="49" t="n">
        <v>0</v>
      </c>
      <c r="H665" s="49" t="n">
        <v>0</v>
      </c>
      <c r="I665" s="49" t="n">
        <v>0</v>
      </c>
      <c r="J665" s="49" t="n">
        <v>0</v>
      </c>
      <c r="K665" s="49" t="n">
        <v>0</v>
      </c>
      <c r="L665" s="49" t="n">
        <v>800</v>
      </c>
      <c r="M665" s="49" t="n">
        <v>3011022.66</v>
      </c>
      <c r="N665" s="49" t="n">
        <v>0</v>
      </c>
      <c r="O665" s="49" t="n">
        <v>0</v>
      </c>
      <c r="P665" s="49" t="n">
        <v>0</v>
      </c>
      <c r="Q665" s="49" t="n">
        <v>0</v>
      </c>
      <c r="R665" s="49" t="n">
        <v>0</v>
      </c>
      <c r="S665" s="49" t="n">
        <v>0</v>
      </c>
      <c r="T665" s="49" t="n">
        <v>0</v>
      </c>
      <c r="U665" s="49" t="n">
        <v>0</v>
      </c>
      <c r="V665" s="49" t="n">
        <v>85074.6</v>
      </c>
      <c r="W665" s="116"/>
      <c r="X665" s="116"/>
    </row>
    <row r="666" s="60" customFormat="true" ht="14.35" hidden="false" customHeight="false" outlineLevel="0" collapsed="false">
      <c r="A666" s="38" t="s">
        <v>1088</v>
      </c>
      <c r="B666" s="54" t="s">
        <v>1089</v>
      </c>
      <c r="C666" s="49" t="n">
        <f aca="false">D666+K666+M666+O666+Q666+S666+T666+U666+V666</f>
        <v>135792.75</v>
      </c>
      <c r="D666" s="49" t="n">
        <f aca="false">SUM(E666:I666)</f>
        <v>0</v>
      </c>
      <c r="E666" s="49" t="n">
        <v>0</v>
      </c>
      <c r="F666" s="49" t="n">
        <v>0</v>
      </c>
      <c r="G666" s="49" t="n">
        <v>0</v>
      </c>
      <c r="H666" s="49" t="n">
        <v>0</v>
      </c>
      <c r="I666" s="49" t="n">
        <v>0</v>
      </c>
      <c r="J666" s="49" t="n">
        <v>0</v>
      </c>
      <c r="K666" s="49" t="n">
        <v>0</v>
      </c>
      <c r="L666" s="49" t="n">
        <v>0</v>
      </c>
      <c r="M666" s="49" t="n">
        <v>0</v>
      </c>
      <c r="N666" s="49" t="n">
        <v>0</v>
      </c>
      <c r="O666" s="49" t="n">
        <v>0</v>
      </c>
      <c r="P666" s="49" t="n">
        <v>0</v>
      </c>
      <c r="Q666" s="49" t="n">
        <v>0</v>
      </c>
      <c r="R666" s="49" t="n">
        <v>0</v>
      </c>
      <c r="S666" s="49" t="n">
        <v>0</v>
      </c>
      <c r="T666" s="49" t="n">
        <v>0</v>
      </c>
      <c r="U666" s="49" t="n">
        <v>0</v>
      </c>
      <c r="V666" s="49" t="n">
        <v>135792.75</v>
      </c>
      <c r="W666" s="116"/>
      <c r="X666" s="116"/>
    </row>
    <row r="667" s="60" customFormat="true" ht="14.35" hidden="false" customHeight="false" outlineLevel="0" collapsed="false">
      <c r="A667" s="38" t="s">
        <v>1090</v>
      </c>
      <c r="B667" s="54" t="s">
        <v>1091</v>
      </c>
      <c r="C667" s="49" t="n">
        <f aca="false">D667+K667+M667+O667+Q667+S667+T667+U667+V667</f>
        <v>1985904</v>
      </c>
      <c r="D667" s="49" t="n">
        <f aca="false">SUM(E667:I667)</f>
        <v>0</v>
      </c>
      <c r="E667" s="49" t="n">
        <v>0</v>
      </c>
      <c r="F667" s="49" t="n">
        <v>0</v>
      </c>
      <c r="G667" s="49" t="n">
        <v>0</v>
      </c>
      <c r="H667" s="49" t="n">
        <v>0</v>
      </c>
      <c r="I667" s="49" t="n">
        <v>0</v>
      </c>
      <c r="J667" s="49" t="n">
        <v>0</v>
      </c>
      <c r="K667" s="49" t="n">
        <v>0</v>
      </c>
      <c r="L667" s="49" t="n">
        <v>709</v>
      </c>
      <c r="M667" s="49" t="n">
        <v>1985904</v>
      </c>
      <c r="N667" s="49" t="n">
        <v>0</v>
      </c>
      <c r="O667" s="49" t="n">
        <v>0</v>
      </c>
      <c r="P667" s="49" t="n">
        <v>0</v>
      </c>
      <c r="Q667" s="49" t="n">
        <v>0</v>
      </c>
      <c r="R667" s="49" t="n">
        <v>0</v>
      </c>
      <c r="S667" s="49" t="n">
        <v>0</v>
      </c>
      <c r="T667" s="49" t="n">
        <v>0</v>
      </c>
      <c r="U667" s="49" t="n">
        <v>0</v>
      </c>
      <c r="V667" s="49" t="n">
        <v>0</v>
      </c>
      <c r="W667" s="116"/>
      <c r="X667" s="116"/>
    </row>
    <row r="668" s="60" customFormat="true" ht="14.35" hidden="false" customHeight="false" outlineLevel="0" collapsed="false">
      <c r="A668" s="38" t="s">
        <v>1092</v>
      </c>
      <c r="B668" s="54" t="s">
        <v>1093</v>
      </c>
      <c r="C668" s="49" t="n">
        <f aca="false">D668+K668+M668+O668+Q668+S668+T668+U668+V668</f>
        <v>3845297.31</v>
      </c>
      <c r="D668" s="49" t="n">
        <f aca="false">SUM(E668:I668)</f>
        <v>0</v>
      </c>
      <c r="E668" s="49" t="n">
        <v>0</v>
      </c>
      <c r="F668" s="49" t="n">
        <v>0</v>
      </c>
      <c r="G668" s="49" t="n">
        <v>0</v>
      </c>
      <c r="H668" s="49" t="n">
        <v>0</v>
      </c>
      <c r="I668" s="49" t="n">
        <v>0</v>
      </c>
      <c r="J668" s="49" t="n">
        <v>0</v>
      </c>
      <c r="K668" s="49" t="n">
        <v>0</v>
      </c>
      <c r="L668" s="49" t="n">
        <v>1600</v>
      </c>
      <c r="M668" s="49" t="n">
        <v>3845297.31</v>
      </c>
      <c r="N668" s="49" t="n">
        <v>0</v>
      </c>
      <c r="O668" s="49" t="n">
        <v>0</v>
      </c>
      <c r="P668" s="49" t="n">
        <v>0</v>
      </c>
      <c r="Q668" s="49" t="n">
        <v>0</v>
      </c>
      <c r="R668" s="49" t="n">
        <v>0</v>
      </c>
      <c r="S668" s="49" t="n">
        <v>0</v>
      </c>
      <c r="T668" s="49" t="n">
        <v>0</v>
      </c>
      <c r="U668" s="49" t="n">
        <v>0</v>
      </c>
      <c r="V668" s="49" t="n">
        <v>0</v>
      </c>
      <c r="W668" s="116"/>
      <c r="X668" s="116"/>
    </row>
    <row r="669" s="60" customFormat="true" ht="14.35" hidden="false" customHeight="false" outlineLevel="0" collapsed="false">
      <c r="A669" s="38" t="s">
        <v>1094</v>
      </c>
      <c r="B669" s="54" t="s">
        <v>1095</v>
      </c>
      <c r="C669" s="49" t="n">
        <f aca="false">D669+K669+M669+O669+Q669+S669+T669+U669+V669</f>
        <v>8857051</v>
      </c>
      <c r="D669" s="49" t="n">
        <f aca="false">SUM(E669:I669)</f>
        <v>0</v>
      </c>
      <c r="E669" s="49" t="n">
        <v>0</v>
      </c>
      <c r="F669" s="49" t="n">
        <v>0</v>
      </c>
      <c r="G669" s="49" t="n">
        <v>0</v>
      </c>
      <c r="H669" s="49" t="n">
        <v>0</v>
      </c>
      <c r="I669" s="49" t="n">
        <v>0</v>
      </c>
      <c r="J669" s="49" t="n">
        <v>0</v>
      </c>
      <c r="K669" s="49" t="n">
        <v>0</v>
      </c>
      <c r="L669" s="49" t="n">
        <v>600</v>
      </c>
      <c r="M669" s="49" t="n">
        <v>2359945</v>
      </c>
      <c r="N669" s="49" t="n">
        <v>0</v>
      </c>
      <c r="O669" s="49" t="n">
        <v>0</v>
      </c>
      <c r="P669" s="49" t="n">
        <v>1180.8</v>
      </c>
      <c r="Q669" s="49" t="n">
        <v>6385754</v>
      </c>
      <c r="R669" s="49" t="n">
        <v>0</v>
      </c>
      <c r="S669" s="49" t="n">
        <v>0</v>
      </c>
      <c r="T669" s="49" t="n">
        <v>0</v>
      </c>
      <c r="U669" s="49" t="n">
        <v>0</v>
      </c>
      <c r="V669" s="49" t="n">
        <v>111352</v>
      </c>
      <c r="W669" s="116"/>
      <c r="X669" s="116"/>
    </row>
    <row r="670" s="60" customFormat="true" ht="14.35" hidden="false" customHeight="false" outlineLevel="0" collapsed="false">
      <c r="A670" s="38" t="s">
        <v>1096</v>
      </c>
      <c r="B670" s="54" t="s">
        <v>1097</v>
      </c>
      <c r="C670" s="49" t="n">
        <f aca="false">D670+K670+M670+O670+Q670+S670+T670+U670+V670</f>
        <v>6301486.8</v>
      </c>
      <c r="D670" s="49" t="n">
        <f aca="false">SUM(E670:I670)</f>
        <v>0</v>
      </c>
      <c r="E670" s="49" t="n">
        <v>0</v>
      </c>
      <c r="F670" s="49" t="n">
        <v>0</v>
      </c>
      <c r="G670" s="49" t="n">
        <v>0</v>
      </c>
      <c r="H670" s="49" t="n">
        <v>0</v>
      </c>
      <c r="I670" s="49" t="n">
        <v>0</v>
      </c>
      <c r="J670" s="49" t="n">
        <v>0</v>
      </c>
      <c r="K670" s="49" t="n">
        <v>0</v>
      </c>
      <c r="L670" s="49" t="n">
        <v>400</v>
      </c>
      <c r="M670" s="49" t="n">
        <v>1391566.8</v>
      </c>
      <c r="N670" s="49" t="n">
        <v>0</v>
      </c>
      <c r="O670" s="49" t="n">
        <v>0</v>
      </c>
      <c r="P670" s="49" t="n">
        <v>787.2</v>
      </c>
      <c r="Q670" s="49" t="n">
        <v>4806359</v>
      </c>
      <c r="R670" s="49" t="n">
        <v>0</v>
      </c>
      <c r="S670" s="49" t="n">
        <v>0</v>
      </c>
      <c r="T670" s="49" t="n">
        <v>0</v>
      </c>
      <c r="U670" s="49" t="n">
        <v>0</v>
      </c>
      <c r="V670" s="49" t="n">
        <v>103561</v>
      </c>
      <c r="W670" s="116"/>
      <c r="X670" s="116"/>
    </row>
    <row r="671" s="60" customFormat="true" ht="14.35" hidden="false" customHeight="false" outlineLevel="0" collapsed="false">
      <c r="A671" s="38" t="s">
        <v>1098</v>
      </c>
      <c r="B671" s="54" t="s">
        <v>1099</v>
      </c>
      <c r="C671" s="49" t="n">
        <f aca="false">D671+K671+M671+O671+Q671+S671+T671+U671+V671</f>
        <v>6972172.13</v>
      </c>
      <c r="D671" s="49" t="n">
        <f aca="false">SUM(E671:I671)</f>
        <v>0</v>
      </c>
      <c r="E671" s="49" t="n">
        <v>0</v>
      </c>
      <c r="F671" s="49" t="n">
        <v>0</v>
      </c>
      <c r="G671" s="49" t="n">
        <v>0</v>
      </c>
      <c r="H671" s="49" t="n">
        <v>0</v>
      </c>
      <c r="I671" s="49" t="n">
        <v>0</v>
      </c>
      <c r="J671" s="49" t="n">
        <v>0</v>
      </c>
      <c r="K671" s="49" t="n">
        <v>0</v>
      </c>
      <c r="L671" s="49" t="n">
        <v>400</v>
      </c>
      <c r="M671" s="49" t="n">
        <v>1288840.13</v>
      </c>
      <c r="N671" s="49" t="n">
        <v>0</v>
      </c>
      <c r="O671" s="49" t="n">
        <v>0</v>
      </c>
      <c r="P671" s="49" t="n">
        <v>787.2</v>
      </c>
      <c r="Q671" s="49" t="n">
        <v>5578865</v>
      </c>
      <c r="R671" s="49" t="n">
        <v>0</v>
      </c>
      <c r="S671" s="49" t="n">
        <v>0</v>
      </c>
      <c r="T671" s="49" t="n">
        <v>0</v>
      </c>
      <c r="U671" s="49" t="n">
        <v>0</v>
      </c>
      <c r="V671" s="49" t="n">
        <v>104467</v>
      </c>
      <c r="W671" s="116"/>
      <c r="X671" s="116"/>
    </row>
    <row r="672" s="60" customFormat="true" ht="14.35" hidden="false" customHeight="false" outlineLevel="0" collapsed="false">
      <c r="A672" s="38" t="s">
        <v>1100</v>
      </c>
      <c r="B672" s="54" t="s">
        <v>1101</v>
      </c>
      <c r="C672" s="49" t="n">
        <f aca="false">D672+K672+M672+O672+Q672+S672+T672+U672+V672</f>
        <v>6103407.28</v>
      </c>
      <c r="D672" s="49" t="n">
        <f aca="false">SUM(E672:I672)</f>
        <v>0</v>
      </c>
      <c r="E672" s="49" t="n">
        <v>0</v>
      </c>
      <c r="F672" s="49" t="n">
        <v>0</v>
      </c>
      <c r="G672" s="49" t="n">
        <v>0</v>
      </c>
      <c r="H672" s="49" t="n">
        <v>0</v>
      </c>
      <c r="I672" s="49" t="n">
        <v>0</v>
      </c>
      <c r="J672" s="49" t="n">
        <v>0</v>
      </c>
      <c r="K672" s="49" t="n">
        <v>0</v>
      </c>
      <c r="L672" s="49" t="n">
        <v>400</v>
      </c>
      <c r="M672" s="49" t="n">
        <v>1285498.28</v>
      </c>
      <c r="N672" s="49" t="n">
        <v>0</v>
      </c>
      <c r="O672" s="49" t="n">
        <v>0</v>
      </c>
      <c r="P672" s="49" t="n">
        <v>787.2</v>
      </c>
      <c r="Q672" s="49" t="n">
        <v>4712468</v>
      </c>
      <c r="R672" s="49" t="n">
        <v>0</v>
      </c>
      <c r="S672" s="49" t="n">
        <v>0</v>
      </c>
      <c r="T672" s="49" t="n">
        <v>0</v>
      </c>
      <c r="U672" s="49" t="n">
        <v>0</v>
      </c>
      <c r="V672" s="49" t="n">
        <v>105441</v>
      </c>
      <c r="W672" s="116"/>
      <c r="X672" s="116"/>
    </row>
    <row r="673" s="60" customFormat="true" ht="14.35" hidden="false" customHeight="false" outlineLevel="0" collapsed="false">
      <c r="A673" s="38" t="s">
        <v>1102</v>
      </c>
      <c r="B673" s="54" t="s">
        <v>1103</v>
      </c>
      <c r="C673" s="49" t="n">
        <f aca="false">D673+K673+M673+O673+Q673+S673+T673+U673+V673</f>
        <v>2130918</v>
      </c>
      <c r="D673" s="49" t="n">
        <f aca="false">SUM(E673:I673)</f>
        <v>0</v>
      </c>
      <c r="E673" s="49" t="n">
        <v>0</v>
      </c>
      <c r="F673" s="49" t="n">
        <v>0</v>
      </c>
      <c r="G673" s="49" t="n">
        <v>0</v>
      </c>
      <c r="H673" s="49" t="n">
        <v>0</v>
      </c>
      <c r="I673" s="49" t="n">
        <v>0</v>
      </c>
      <c r="J673" s="49" t="n">
        <v>0</v>
      </c>
      <c r="K673" s="49" t="n">
        <v>0</v>
      </c>
      <c r="L673" s="49" t="n">
        <v>719.6</v>
      </c>
      <c r="M673" s="49" t="n">
        <v>2130918</v>
      </c>
      <c r="N673" s="49" t="n">
        <v>0</v>
      </c>
      <c r="O673" s="49" t="n">
        <v>0</v>
      </c>
      <c r="P673" s="49" t="n">
        <v>0</v>
      </c>
      <c r="Q673" s="49" t="n">
        <v>0</v>
      </c>
      <c r="R673" s="49" t="n">
        <v>0</v>
      </c>
      <c r="S673" s="49" t="n">
        <v>0</v>
      </c>
      <c r="T673" s="49" t="n">
        <v>0</v>
      </c>
      <c r="U673" s="49" t="n">
        <v>0</v>
      </c>
      <c r="V673" s="49" t="n">
        <v>0</v>
      </c>
      <c r="W673" s="116"/>
      <c r="X673" s="116"/>
    </row>
    <row r="674" s="60" customFormat="true" ht="14.35" hidden="false" customHeight="false" outlineLevel="0" collapsed="false">
      <c r="A674" s="38" t="s">
        <v>1104</v>
      </c>
      <c r="B674" s="54" t="s">
        <v>1105</v>
      </c>
      <c r="C674" s="49" t="n">
        <f aca="false">D674+K674+M674+O674+Q674+S674+T674+U674+V674</f>
        <v>7523191.48</v>
      </c>
      <c r="D674" s="49" t="n">
        <f aca="false">SUM(E674:I674)</f>
        <v>0</v>
      </c>
      <c r="E674" s="49" t="n">
        <v>0</v>
      </c>
      <c r="F674" s="49" t="n">
        <v>0</v>
      </c>
      <c r="G674" s="49" t="n">
        <v>0</v>
      </c>
      <c r="H674" s="49" t="n">
        <v>0</v>
      </c>
      <c r="I674" s="49" t="n">
        <v>0</v>
      </c>
      <c r="J674" s="49" t="n">
        <v>0</v>
      </c>
      <c r="K674" s="49" t="n">
        <v>0</v>
      </c>
      <c r="L674" s="49" t="n">
        <v>400</v>
      </c>
      <c r="M674" s="49" t="n">
        <v>1426248.48</v>
      </c>
      <c r="N674" s="49" t="n">
        <v>0</v>
      </c>
      <c r="O674" s="49" t="n">
        <v>0</v>
      </c>
      <c r="P674" s="49" t="n">
        <v>787.2</v>
      </c>
      <c r="Q674" s="49" t="n">
        <v>5989049</v>
      </c>
      <c r="R674" s="49" t="n">
        <v>0</v>
      </c>
      <c r="S674" s="49" t="n">
        <v>0</v>
      </c>
      <c r="T674" s="49" t="n">
        <v>0</v>
      </c>
      <c r="U674" s="49" t="n">
        <v>0</v>
      </c>
      <c r="V674" s="49" t="n">
        <v>107894</v>
      </c>
      <c r="W674" s="116"/>
      <c r="X674" s="116"/>
    </row>
    <row r="675" s="60" customFormat="true" ht="14.35" hidden="false" customHeight="false" outlineLevel="0" collapsed="false">
      <c r="A675" s="38" t="s">
        <v>1106</v>
      </c>
      <c r="B675" s="54" t="s">
        <v>1107</v>
      </c>
      <c r="C675" s="49" t="n">
        <f aca="false">D675+K675+M675+O675+Q675+S675+T675+U675+V675</f>
        <v>4069476</v>
      </c>
      <c r="D675" s="49" t="n">
        <f aca="false">SUM(E675:I675)</f>
        <v>0</v>
      </c>
      <c r="E675" s="49" t="n">
        <v>0</v>
      </c>
      <c r="F675" s="49" t="n">
        <v>0</v>
      </c>
      <c r="G675" s="49" t="n">
        <v>0</v>
      </c>
      <c r="H675" s="49" t="n">
        <v>0</v>
      </c>
      <c r="I675" s="49" t="n">
        <v>0</v>
      </c>
      <c r="J675" s="49" t="n">
        <v>0</v>
      </c>
      <c r="K675" s="49" t="n">
        <v>0</v>
      </c>
      <c r="L675" s="49" t="n">
        <v>1191</v>
      </c>
      <c r="M675" s="49" t="n">
        <v>4069476</v>
      </c>
      <c r="N675" s="49" t="n">
        <v>0</v>
      </c>
      <c r="O675" s="49" t="n">
        <v>0</v>
      </c>
      <c r="P675" s="49" t="n">
        <v>0</v>
      </c>
      <c r="Q675" s="49" t="n">
        <v>0</v>
      </c>
      <c r="R675" s="49" t="n">
        <v>0</v>
      </c>
      <c r="S675" s="49" t="n">
        <v>0</v>
      </c>
      <c r="T675" s="49" t="n">
        <v>0</v>
      </c>
      <c r="U675" s="49" t="n">
        <v>0</v>
      </c>
      <c r="V675" s="49" t="n">
        <v>0</v>
      </c>
      <c r="W675" s="116"/>
      <c r="X675" s="116"/>
    </row>
    <row r="676" s="60" customFormat="true" ht="14.35" hidden="false" customHeight="false" outlineLevel="0" collapsed="false">
      <c r="A676" s="38" t="s">
        <v>1108</v>
      </c>
      <c r="B676" s="54" t="s">
        <v>1109</v>
      </c>
      <c r="C676" s="49" t="n">
        <f aca="false">D676+K676+M676+O676+Q676+S676+T676+U676+V676</f>
        <v>116434</v>
      </c>
      <c r="D676" s="49" t="n">
        <f aca="false">SUM(E676:I676)</f>
        <v>0</v>
      </c>
      <c r="E676" s="49" t="n">
        <v>0</v>
      </c>
      <c r="F676" s="49" t="n">
        <v>0</v>
      </c>
      <c r="G676" s="49" t="n">
        <v>0</v>
      </c>
      <c r="H676" s="49" t="n">
        <v>0</v>
      </c>
      <c r="I676" s="49" t="n">
        <v>0</v>
      </c>
      <c r="J676" s="49" t="n">
        <v>0</v>
      </c>
      <c r="K676" s="49" t="n">
        <v>0</v>
      </c>
      <c r="L676" s="49" t="n">
        <v>0</v>
      </c>
      <c r="M676" s="49" t="n">
        <v>0</v>
      </c>
      <c r="N676" s="49" t="n">
        <v>0</v>
      </c>
      <c r="O676" s="49" t="n">
        <v>0</v>
      </c>
      <c r="P676" s="49" t="n">
        <v>0</v>
      </c>
      <c r="Q676" s="49" t="n">
        <v>0</v>
      </c>
      <c r="R676" s="49" t="n">
        <v>0</v>
      </c>
      <c r="S676" s="49" t="n">
        <v>0</v>
      </c>
      <c r="T676" s="49" t="n">
        <v>0</v>
      </c>
      <c r="U676" s="49" t="n">
        <v>0</v>
      </c>
      <c r="V676" s="49" t="n">
        <v>116434</v>
      </c>
      <c r="W676" s="116"/>
      <c r="X676" s="116"/>
    </row>
    <row r="677" s="60" customFormat="true" ht="14.35" hidden="false" customHeight="false" outlineLevel="0" collapsed="false">
      <c r="A677" s="38" t="s">
        <v>1110</v>
      </c>
      <c r="B677" s="54" t="s">
        <v>1111</v>
      </c>
      <c r="C677" s="49" t="n">
        <f aca="false">D677+K677+M677+O677+Q677+S677+T677+U677+V677</f>
        <v>6504751</v>
      </c>
      <c r="D677" s="49" t="n">
        <f aca="false">SUM(E677:I677)</f>
        <v>1741741</v>
      </c>
      <c r="E677" s="49" t="n">
        <v>0</v>
      </c>
      <c r="F677" s="49" t="n">
        <v>0</v>
      </c>
      <c r="G677" s="49" t="n">
        <v>0</v>
      </c>
      <c r="H677" s="49" t="n">
        <v>0</v>
      </c>
      <c r="I677" s="49" t="n">
        <v>1741741</v>
      </c>
      <c r="J677" s="49" t="n">
        <v>0</v>
      </c>
      <c r="K677" s="49" t="n">
        <v>0</v>
      </c>
      <c r="L677" s="49" t="n">
        <v>1200</v>
      </c>
      <c r="M677" s="49" t="n">
        <v>4222254</v>
      </c>
      <c r="N677" s="49" t="n">
        <v>0</v>
      </c>
      <c r="O677" s="49" t="n">
        <v>0</v>
      </c>
      <c r="P677" s="49" t="n">
        <v>0</v>
      </c>
      <c r="Q677" s="49" t="n">
        <v>0</v>
      </c>
      <c r="R677" s="49" t="n">
        <v>0</v>
      </c>
      <c r="S677" s="49" t="n">
        <v>0</v>
      </c>
      <c r="T677" s="49" t="n">
        <v>0</v>
      </c>
      <c r="U677" s="49" t="n">
        <v>0</v>
      </c>
      <c r="V677" s="49" t="n">
        <v>540756</v>
      </c>
      <c r="W677" s="116"/>
      <c r="X677" s="116"/>
    </row>
    <row r="678" s="60" customFormat="true" ht="14.35" hidden="false" customHeight="false" outlineLevel="0" collapsed="false">
      <c r="A678" s="38" t="s">
        <v>1112</v>
      </c>
      <c r="B678" s="54" t="s">
        <v>533</v>
      </c>
      <c r="C678" s="49" t="n">
        <f aca="false">D678+K678+M678+O678+Q678+S678+T678+U678+V678</f>
        <v>9618444.15</v>
      </c>
      <c r="D678" s="49" t="n">
        <f aca="false">SUM(E678:I678)</f>
        <v>1879524</v>
      </c>
      <c r="E678" s="49" t="n">
        <v>0</v>
      </c>
      <c r="F678" s="49" t="n">
        <v>596215</v>
      </c>
      <c r="G678" s="49" t="n">
        <v>1283309</v>
      </c>
      <c r="H678" s="49" t="n">
        <v>0</v>
      </c>
      <c r="I678" s="49" t="n">
        <v>0</v>
      </c>
      <c r="J678" s="49" t="n">
        <v>0</v>
      </c>
      <c r="K678" s="49" t="n">
        <v>0</v>
      </c>
      <c r="L678" s="49" t="n">
        <v>0</v>
      </c>
      <c r="M678" s="49" t="n">
        <v>0</v>
      </c>
      <c r="N678" s="49" t="n">
        <v>0</v>
      </c>
      <c r="O678" s="49" t="n">
        <v>0</v>
      </c>
      <c r="P678" s="49" t="n">
        <v>1672.8</v>
      </c>
      <c r="Q678" s="49" t="n">
        <v>7377197</v>
      </c>
      <c r="R678" s="49" t="n">
        <v>0</v>
      </c>
      <c r="S678" s="49" t="n">
        <v>0</v>
      </c>
      <c r="T678" s="49" t="n">
        <v>0</v>
      </c>
      <c r="U678" s="49" t="n">
        <v>0</v>
      </c>
      <c r="V678" s="49" t="n">
        <v>361723.15</v>
      </c>
      <c r="W678" s="116"/>
      <c r="X678" s="116"/>
    </row>
    <row r="679" s="60" customFormat="true" ht="14.35" hidden="false" customHeight="false" outlineLevel="0" collapsed="false">
      <c r="A679" s="38" t="s">
        <v>1113</v>
      </c>
      <c r="B679" s="54" t="s">
        <v>1114</v>
      </c>
      <c r="C679" s="49" t="n">
        <f aca="false">D679+K679+M679+O679+Q679+S679+T679+U679+V679</f>
        <v>1565598</v>
      </c>
      <c r="D679" s="49" t="n">
        <f aca="false">SUM(E679:I679)</f>
        <v>0</v>
      </c>
      <c r="E679" s="49" t="n">
        <v>0</v>
      </c>
      <c r="F679" s="49" t="n">
        <v>0</v>
      </c>
      <c r="G679" s="49" t="n">
        <v>0</v>
      </c>
      <c r="H679" s="49" t="n">
        <v>0</v>
      </c>
      <c r="I679" s="49" t="n">
        <v>0</v>
      </c>
      <c r="J679" s="49" t="n">
        <v>0</v>
      </c>
      <c r="K679" s="49" t="n">
        <v>0</v>
      </c>
      <c r="L679" s="49" t="n">
        <v>480</v>
      </c>
      <c r="M679" s="49" t="n">
        <v>1565598</v>
      </c>
      <c r="N679" s="49" t="n">
        <v>0</v>
      </c>
      <c r="O679" s="49" t="n">
        <v>0</v>
      </c>
      <c r="P679" s="49" t="n">
        <v>0</v>
      </c>
      <c r="Q679" s="49" t="n">
        <v>0</v>
      </c>
      <c r="R679" s="49" t="n">
        <v>0</v>
      </c>
      <c r="S679" s="49" t="n">
        <v>0</v>
      </c>
      <c r="T679" s="49" t="n">
        <v>0</v>
      </c>
      <c r="U679" s="49" t="n">
        <v>0</v>
      </c>
      <c r="V679" s="49" t="n">
        <v>0</v>
      </c>
      <c r="W679" s="116"/>
      <c r="X679" s="116"/>
    </row>
    <row r="680" s="60" customFormat="true" ht="14.35" hidden="false" customHeight="false" outlineLevel="0" collapsed="false">
      <c r="A680" s="38" t="s">
        <v>1115</v>
      </c>
      <c r="B680" s="54" t="s">
        <v>1116</v>
      </c>
      <c r="C680" s="49" t="n">
        <f aca="false">D680+K680+M680+O680+Q680+S680+T680+U680+V680</f>
        <v>240934.72</v>
      </c>
      <c r="D680" s="49" t="n">
        <f aca="false">SUM(E680:I680)</f>
        <v>0</v>
      </c>
      <c r="E680" s="49" t="n">
        <v>0</v>
      </c>
      <c r="F680" s="49" t="n">
        <v>0</v>
      </c>
      <c r="G680" s="49" t="n">
        <v>0</v>
      </c>
      <c r="H680" s="49" t="n">
        <v>0</v>
      </c>
      <c r="I680" s="49" t="n">
        <v>0</v>
      </c>
      <c r="J680" s="49" t="n">
        <v>0</v>
      </c>
      <c r="K680" s="49" t="n">
        <v>0</v>
      </c>
      <c r="L680" s="49" t="n">
        <v>0</v>
      </c>
      <c r="M680" s="49" t="n">
        <v>0</v>
      </c>
      <c r="N680" s="49" t="n">
        <v>0</v>
      </c>
      <c r="O680" s="49" t="n">
        <v>0</v>
      </c>
      <c r="P680" s="49" t="n">
        <v>0</v>
      </c>
      <c r="Q680" s="49" t="n">
        <v>0</v>
      </c>
      <c r="R680" s="49" t="n">
        <v>0</v>
      </c>
      <c r="S680" s="49" t="n">
        <v>0</v>
      </c>
      <c r="T680" s="49" t="n">
        <v>0</v>
      </c>
      <c r="U680" s="49" t="n">
        <v>0</v>
      </c>
      <c r="V680" s="49" t="n">
        <v>240934.72</v>
      </c>
      <c r="W680" s="116"/>
      <c r="X680" s="116"/>
    </row>
    <row r="681" s="60" customFormat="true" ht="14.35" hidden="false" customHeight="false" outlineLevel="0" collapsed="false">
      <c r="A681" s="38" t="s">
        <v>1117</v>
      </c>
      <c r="B681" s="54" t="s">
        <v>1118</v>
      </c>
      <c r="C681" s="49" t="n">
        <f aca="false">D681+K681+M681+O681+Q681+S681+T681+U681+V681</f>
        <v>6847518</v>
      </c>
      <c r="D681" s="49" t="n">
        <f aca="false">SUM(E681:I681)</f>
        <v>0</v>
      </c>
      <c r="E681" s="49" t="n">
        <v>0</v>
      </c>
      <c r="F681" s="49" t="n">
        <v>0</v>
      </c>
      <c r="G681" s="49" t="n">
        <v>0</v>
      </c>
      <c r="H681" s="49" t="n">
        <v>0</v>
      </c>
      <c r="I681" s="49" t="n">
        <v>0</v>
      </c>
      <c r="J681" s="49" t="n">
        <v>0</v>
      </c>
      <c r="K681" s="49" t="n">
        <v>0</v>
      </c>
      <c r="L681" s="49" t="n">
        <v>551.1</v>
      </c>
      <c r="M681" s="49" t="n">
        <v>1883497</v>
      </c>
      <c r="N681" s="49" t="n">
        <v>0</v>
      </c>
      <c r="O681" s="49" t="n">
        <v>0</v>
      </c>
      <c r="P681" s="49" t="n">
        <v>1033.2</v>
      </c>
      <c r="Q681" s="49" t="n">
        <v>4822364</v>
      </c>
      <c r="R681" s="49" t="n">
        <v>0</v>
      </c>
      <c r="S681" s="49" t="n">
        <v>0</v>
      </c>
      <c r="T681" s="49" t="n">
        <v>0</v>
      </c>
      <c r="U681" s="49" t="n">
        <v>0</v>
      </c>
      <c r="V681" s="49" t="n">
        <v>141657</v>
      </c>
      <c r="W681" s="116"/>
      <c r="X681" s="116"/>
    </row>
    <row r="682" s="60" customFormat="true" ht="14.35" hidden="false" customHeight="false" outlineLevel="0" collapsed="false">
      <c r="A682" s="38" t="s">
        <v>1119</v>
      </c>
      <c r="B682" s="54" t="s">
        <v>1120</v>
      </c>
      <c r="C682" s="49" t="n">
        <f aca="false">D682+K682+M682+O682+Q682+S682+T682+U682+V682</f>
        <v>6210367.34</v>
      </c>
      <c r="D682" s="49" t="n">
        <f aca="false">SUM(E682:I682)</f>
        <v>0</v>
      </c>
      <c r="E682" s="49" t="n">
        <v>0</v>
      </c>
      <c r="F682" s="49" t="n">
        <v>0</v>
      </c>
      <c r="G682" s="49" t="n">
        <v>0</v>
      </c>
      <c r="H682" s="49" t="n">
        <v>0</v>
      </c>
      <c r="I682" s="49" t="n">
        <v>0</v>
      </c>
      <c r="J682" s="49" t="n">
        <v>0</v>
      </c>
      <c r="K682" s="49" t="n">
        <v>0</v>
      </c>
      <c r="L682" s="49" t="n">
        <v>0</v>
      </c>
      <c r="M682" s="49" t="n">
        <v>0</v>
      </c>
      <c r="N682" s="49" t="n">
        <v>0</v>
      </c>
      <c r="O682" s="49" t="n">
        <v>0</v>
      </c>
      <c r="P682" s="49" t="n">
        <v>1180.8</v>
      </c>
      <c r="Q682" s="49" t="n">
        <v>5947163</v>
      </c>
      <c r="R682" s="49" t="n">
        <v>0</v>
      </c>
      <c r="S682" s="49" t="n">
        <v>0</v>
      </c>
      <c r="T682" s="49" t="n">
        <v>0</v>
      </c>
      <c r="U682" s="49" t="n">
        <v>0</v>
      </c>
      <c r="V682" s="49" t="n">
        <v>263204.34</v>
      </c>
      <c r="W682" s="116"/>
      <c r="X682" s="116"/>
    </row>
    <row r="683" s="60" customFormat="true" ht="14.35" hidden="false" customHeight="false" outlineLevel="0" collapsed="false">
      <c r="A683" s="38" t="s">
        <v>1121</v>
      </c>
      <c r="B683" s="54" t="s">
        <v>541</v>
      </c>
      <c r="C683" s="49" t="n">
        <f aca="false">D683+K683+M683+O683+Q683+S683+T683+U683+V683</f>
        <v>7658724.07</v>
      </c>
      <c r="D683" s="49" t="n">
        <f aca="false">SUM(E683:I683)</f>
        <v>0</v>
      </c>
      <c r="E683" s="49" t="n">
        <v>0</v>
      </c>
      <c r="F683" s="49" t="n">
        <v>0</v>
      </c>
      <c r="G683" s="49" t="n">
        <v>0</v>
      </c>
      <c r="H683" s="49" t="n">
        <v>0</v>
      </c>
      <c r="I683" s="49" t="n">
        <v>0</v>
      </c>
      <c r="J683" s="49" t="n">
        <v>0</v>
      </c>
      <c r="K683" s="49" t="n">
        <v>0</v>
      </c>
      <c r="L683" s="49" t="n">
        <v>730</v>
      </c>
      <c r="M683" s="49" t="n">
        <v>2161516.01</v>
      </c>
      <c r="N683" s="49" t="n">
        <v>0</v>
      </c>
      <c r="O683" s="49" t="n">
        <v>0</v>
      </c>
      <c r="P683" s="49" t="n">
        <v>1145.5</v>
      </c>
      <c r="Q683" s="49" t="n">
        <v>5230708</v>
      </c>
      <c r="R683" s="49" t="n">
        <v>0</v>
      </c>
      <c r="S683" s="49" t="n">
        <v>0</v>
      </c>
      <c r="T683" s="49" t="n">
        <v>0</v>
      </c>
      <c r="U683" s="49" t="n">
        <v>0</v>
      </c>
      <c r="V683" s="49" t="n">
        <v>266500.06</v>
      </c>
      <c r="W683" s="116"/>
      <c r="X683" s="116"/>
    </row>
    <row r="684" s="60" customFormat="true" ht="14.35" hidden="false" customHeight="false" outlineLevel="0" collapsed="false">
      <c r="A684" s="38" t="s">
        <v>1122</v>
      </c>
      <c r="B684" s="54" t="s">
        <v>1123</v>
      </c>
      <c r="C684" s="49" t="n">
        <f aca="false">D684+K684+M684+O684+Q684+S684+T684+U684+V684</f>
        <v>7727343</v>
      </c>
      <c r="D684" s="49" t="n">
        <f aca="false">SUM(E684:I684)</f>
        <v>0</v>
      </c>
      <c r="E684" s="49" t="n">
        <v>0</v>
      </c>
      <c r="F684" s="49" t="n">
        <v>0</v>
      </c>
      <c r="G684" s="49" t="n">
        <v>0</v>
      </c>
      <c r="H684" s="49" t="n">
        <v>0</v>
      </c>
      <c r="I684" s="49" t="n">
        <v>0</v>
      </c>
      <c r="J684" s="49" t="n">
        <v>0</v>
      </c>
      <c r="K684" s="49" t="n">
        <v>0</v>
      </c>
      <c r="L684" s="49" t="n">
        <v>730</v>
      </c>
      <c r="M684" s="49" t="n">
        <v>2203751</v>
      </c>
      <c r="N684" s="49" t="n">
        <v>0</v>
      </c>
      <c r="O684" s="49" t="n">
        <v>0</v>
      </c>
      <c r="P684" s="49" t="n">
        <v>1171</v>
      </c>
      <c r="Q684" s="49" t="n">
        <v>5415969</v>
      </c>
      <c r="R684" s="49" t="n">
        <v>0</v>
      </c>
      <c r="S684" s="49" t="n">
        <v>0</v>
      </c>
      <c r="T684" s="49" t="n">
        <v>0</v>
      </c>
      <c r="U684" s="49" t="n">
        <v>0</v>
      </c>
      <c r="V684" s="49" t="n">
        <v>107623</v>
      </c>
      <c r="W684" s="116"/>
      <c r="X684" s="116"/>
    </row>
    <row r="685" s="60" customFormat="true" ht="14.35" hidden="false" customHeight="false" outlineLevel="0" collapsed="false">
      <c r="A685" s="38" t="s">
        <v>1124</v>
      </c>
      <c r="B685" s="54" t="s">
        <v>1125</v>
      </c>
      <c r="C685" s="49" t="n">
        <f aca="false">D685+K685+M685+O685+Q685+S685+T685+U685+V685</f>
        <v>105324.42</v>
      </c>
      <c r="D685" s="49" t="n">
        <f aca="false">SUM(E685:I685)</f>
        <v>0</v>
      </c>
      <c r="E685" s="49" t="n">
        <v>0</v>
      </c>
      <c r="F685" s="49" t="n">
        <v>0</v>
      </c>
      <c r="G685" s="49" t="n">
        <v>0</v>
      </c>
      <c r="H685" s="49" t="n">
        <v>0</v>
      </c>
      <c r="I685" s="49" t="n">
        <v>0</v>
      </c>
      <c r="J685" s="49" t="n">
        <v>0</v>
      </c>
      <c r="K685" s="49" t="n">
        <v>0</v>
      </c>
      <c r="L685" s="49" t="n">
        <v>0</v>
      </c>
      <c r="M685" s="49" t="n">
        <v>0</v>
      </c>
      <c r="N685" s="49" t="n">
        <v>0</v>
      </c>
      <c r="O685" s="49" t="n">
        <v>0</v>
      </c>
      <c r="P685" s="49" t="n">
        <v>0</v>
      </c>
      <c r="Q685" s="49" t="n">
        <v>0</v>
      </c>
      <c r="R685" s="49" t="n">
        <v>0</v>
      </c>
      <c r="S685" s="49" t="n">
        <v>0</v>
      </c>
      <c r="T685" s="49" t="n">
        <v>0</v>
      </c>
      <c r="U685" s="49" t="n">
        <v>0</v>
      </c>
      <c r="V685" s="49" t="n">
        <v>105324.42</v>
      </c>
      <c r="W685" s="116"/>
      <c r="X685" s="116"/>
    </row>
    <row r="686" s="60" customFormat="true" ht="14.35" hidden="false" customHeight="false" outlineLevel="0" collapsed="false">
      <c r="A686" s="38" t="s">
        <v>1126</v>
      </c>
      <c r="B686" s="54" t="s">
        <v>543</v>
      </c>
      <c r="C686" s="49" t="n">
        <f aca="false">D686+K686+M686+O686+Q686+S686+T686+U686+V686</f>
        <v>253123.02</v>
      </c>
      <c r="D686" s="49" t="n">
        <f aca="false">SUM(E686:I686)</f>
        <v>0</v>
      </c>
      <c r="E686" s="49" t="n">
        <v>0</v>
      </c>
      <c r="F686" s="49" t="n">
        <v>0</v>
      </c>
      <c r="G686" s="49" t="n">
        <v>0</v>
      </c>
      <c r="H686" s="49" t="n">
        <v>0</v>
      </c>
      <c r="I686" s="49" t="n">
        <v>0</v>
      </c>
      <c r="J686" s="49" t="n">
        <v>0</v>
      </c>
      <c r="K686" s="49" t="n">
        <v>0</v>
      </c>
      <c r="L686" s="49" t="n">
        <v>0</v>
      </c>
      <c r="M686" s="49" t="n">
        <v>0</v>
      </c>
      <c r="N686" s="49" t="n">
        <v>0</v>
      </c>
      <c r="O686" s="49" t="n">
        <v>0</v>
      </c>
      <c r="P686" s="49" t="n">
        <v>0</v>
      </c>
      <c r="Q686" s="49" t="n">
        <v>0</v>
      </c>
      <c r="R686" s="49" t="n">
        <v>0</v>
      </c>
      <c r="S686" s="49" t="n">
        <v>0</v>
      </c>
      <c r="T686" s="49" t="n">
        <v>0</v>
      </c>
      <c r="U686" s="49" t="n">
        <v>0</v>
      </c>
      <c r="V686" s="49" t="n">
        <v>253123.02</v>
      </c>
      <c r="W686" s="116"/>
      <c r="X686" s="116"/>
    </row>
    <row r="687" s="60" customFormat="true" ht="14.35" hidden="false" customHeight="false" outlineLevel="0" collapsed="false">
      <c r="A687" s="38" t="s">
        <v>1127</v>
      </c>
      <c r="B687" s="54" t="s">
        <v>1128</v>
      </c>
      <c r="C687" s="49" t="n">
        <f aca="false">D687+K687+M687+O687+Q687+S687+T687+U687+V687</f>
        <v>491780</v>
      </c>
      <c r="D687" s="49" t="n">
        <f aca="false">SUM(E687:I687)</f>
        <v>0</v>
      </c>
      <c r="E687" s="49" t="n">
        <v>0</v>
      </c>
      <c r="F687" s="49" t="n">
        <v>0</v>
      </c>
      <c r="G687" s="49" t="n">
        <v>0</v>
      </c>
      <c r="H687" s="49" t="n">
        <v>0</v>
      </c>
      <c r="I687" s="49" t="n">
        <v>0</v>
      </c>
      <c r="J687" s="49" t="n">
        <v>0</v>
      </c>
      <c r="K687" s="49" t="n">
        <v>0</v>
      </c>
      <c r="L687" s="49" t="n">
        <v>0</v>
      </c>
      <c r="M687" s="49" t="n">
        <v>0</v>
      </c>
      <c r="N687" s="49" t="n">
        <v>0</v>
      </c>
      <c r="O687" s="49" t="n">
        <v>0</v>
      </c>
      <c r="P687" s="49" t="n">
        <v>0</v>
      </c>
      <c r="Q687" s="49" t="n">
        <v>0</v>
      </c>
      <c r="R687" s="49" t="n">
        <v>0</v>
      </c>
      <c r="S687" s="49" t="n">
        <v>0</v>
      </c>
      <c r="T687" s="49" t="n">
        <v>0</v>
      </c>
      <c r="U687" s="49" t="n">
        <v>0</v>
      </c>
      <c r="V687" s="49" t="n">
        <v>491780</v>
      </c>
      <c r="W687" s="116"/>
      <c r="X687" s="116"/>
    </row>
    <row r="688" s="60" customFormat="true" ht="14.35" hidden="false" customHeight="false" outlineLevel="0" collapsed="false">
      <c r="A688" s="38" t="s">
        <v>1129</v>
      </c>
      <c r="B688" s="54" t="s">
        <v>1130</v>
      </c>
      <c r="C688" s="49" t="n">
        <f aca="false">D688+K688+M688+O688+Q688+S688+T688+U688+V688</f>
        <v>527420.88</v>
      </c>
      <c r="D688" s="49" t="n">
        <f aca="false">SUM(E688:I688)</f>
        <v>0</v>
      </c>
      <c r="E688" s="49" t="n">
        <v>0</v>
      </c>
      <c r="F688" s="49" t="n">
        <v>0</v>
      </c>
      <c r="G688" s="49" t="n">
        <v>0</v>
      </c>
      <c r="H688" s="49" t="n">
        <v>0</v>
      </c>
      <c r="I688" s="49" t="n">
        <v>0</v>
      </c>
      <c r="J688" s="49" t="n">
        <v>0</v>
      </c>
      <c r="K688" s="49" t="n">
        <v>0</v>
      </c>
      <c r="L688" s="49" t="n">
        <v>0</v>
      </c>
      <c r="M688" s="49" t="n">
        <v>0</v>
      </c>
      <c r="N688" s="49" t="n">
        <v>0</v>
      </c>
      <c r="O688" s="49" t="n">
        <v>0</v>
      </c>
      <c r="P688" s="49" t="n">
        <v>0</v>
      </c>
      <c r="Q688" s="49" t="n">
        <v>0</v>
      </c>
      <c r="R688" s="49" t="n">
        <v>0</v>
      </c>
      <c r="S688" s="49" t="n">
        <v>0</v>
      </c>
      <c r="T688" s="49" t="n">
        <v>0</v>
      </c>
      <c r="U688" s="49" t="n">
        <v>0</v>
      </c>
      <c r="V688" s="49" t="n">
        <v>527420.88</v>
      </c>
      <c r="W688" s="116"/>
      <c r="X688" s="116"/>
    </row>
    <row r="689" s="60" customFormat="true" ht="14.35" hidden="false" customHeight="false" outlineLevel="0" collapsed="false">
      <c r="A689" s="38" t="s">
        <v>1131</v>
      </c>
      <c r="B689" s="54" t="s">
        <v>1132</v>
      </c>
      <c r="C689" s="49" t="n">
        <f aca="false">D689+K689+M689+O689+Q689+S689+T689+U689+V689</f>
        <v>1995572.78</v>
      </c>
      <c r="D689" s="49" t="n">
        <f aca="false">SUM(E689:I689)</f>
        <v>0</v>
      </c>
      <c r="E689" s="49" t="n">
        <v>0</v>
      </c>
      <c r="F689" s="49" t="n">
        <v>0</v>
      </c>
      <c r="G689" s="49" t="n">
        <v>0</v>
      </c>
      <c r="H689" s="49" t="n">
        <v>0</v>
      </c>
      <c r="I689" s="49" t="n">
        <v>0</v>
      </c>
      <c r="J689" s="49" t="n">
        <v>0</v>
      </c>
      <c r="K689" s="49" t="n">
        <v>0</v>
      </c>
      <c r="L689" s="49" t="n">
        <v>600</v>
      </c>
      <c r="M689" s="49" t="n">
        <v>1995572.78</v>
      </c>
      <c r="N689" s="49" t="n">
        <v>0</v>
      </c>
      <c r="O689" s="49" t="n">
        <v>0</v>
      </c>
      <c r="P689" s="49" t="n">
        <v>885.6</v>
      </c>
      <c r="Q689" s="49" t="n">
        <v>0</v>
      </c>
      <c r="R689" s="49" t="n">
        <v>0</v>
      </c>
      <c r="S689" s="49" t="n">
        <v>0</v>
      </c>
      <c r="T689" s="49" t="n">
        <v>0</v>
      </c>
      <c r="U689" s="49" t="n">
        <v>0</v>
      </c>
      <c r="V689" s="49" t="n">
        <v>0</v>
      </c>
      <c r="W689" s="116"/>
      <c r="X689" s="116"/>
    </row>
    <row r="690" s="60" customFormat="true" ht="14.35" hidden="false" customHeight="false" outlineLevel="0" collapsed="false">
      <c r="A690" s="38" t="s">
        <v>1133</v>
      </c>
      <c r="B690" s="54" t="s">
        <v>1134</v>
      </c>
      <c r="C690" s="49" t="n">
        <f aca="false">D690+K690+M690+O690+Q690+S690+T690+U690+V690</f>
        <v>7711302</v>
      </c>
      <c r="D690" s="49" t="n">
        <f aca="false">SUM(E690:I690)</f>
        <v>0</v>
      </c>
      <c r="E690" s="49" t="n">
        <v>0</v>
      </c>
      <c r="F690" s="49" t="n">
        <v>0</v>
      </c>
      <c r="G690" s="49" t="n">
        <v>0</v>
      </c>
      <c r="H690" s="49" t="n">
        <v>0</v>
      </c>
      <c r="I690" s="49" t="n">
        <v>0</v>
      </c>
      <c r="J690" s="49" t="n">
        <v>0</v>
      </c>
      <c r="K690" s="49" t="n">
        <v>0</v>
      </c>
      <c r="L690" s="49" t="n">
        <v>600</v>
      </c>
      <c r="M690" s="49" t="n">
        <v>2228477</v>
      </c>
      <c r="N690" s="49" t="n">
        <v>0</v>
      </c>
      <c r="O690" s="49" t="n">
        <v>0</v>
      </c>
      <c r="P690" s="49" t="n">
        <v>1180.8</v>
      </c>
      <c r="Q690" s="49" t="n">
        <v>5373662</v>
      </c>
      <c r="R690" s="49" t="n">
        <v>0</v>
      </c>
      <c r="S690" s="49" t="n">
        <v>0</v>
      </c>
      <c r="T690" s="49" t="n">
        <v>0</v>
      </c>
      <c r="U690" s="49" t="n">
        <v>0</v>
      </c>
      <c r="V690" s="49" t="n">
        <v>109163</v>
      </c>
      <c r="W690" s="116"/>
      <c r="X690" s="116"/>
    </row>
    <row r="691" s="60" customFormat="true" ht="14.35" hidden="false" customHeight="false" outlineLevel="0" collapsed="false">
      <c r="A691" s="38" t="s">
        <v>1135</v>
      </c>
      <c r="B691" s="54" t="s">
        <v>1136</v>
      </c>
      <c r="C691" s="49" t="n">
        <f aca="false">D691+K691+M691+O691+Q691+S691+T691+U691+V691</f>
        <v>646897.05</v>
      </c>
      <c r="D691" s="49" t="n">
        <f aca="false">SUM(E691:I691)</f>
        <v>0</v>
      </c>
      <c r="E691" s="49" t="n">
        <v>0</v>
      </c>
      <c r="F691" s="49" t="n">
        <v>0</v>
      </c>
      <c r="G691" s="49" t="n">
        <v>0</v>
      </c>
      <c r="H691" s="49" t="n">
        <v>0</v>
      </c>
      <c r="I691" s="49" t="n">
        <v>0</v>
      </c>
      <c r="J691" s="49" t="n">
        <v>0</v>
      </c>
      <c r="K691" s="49" t="n">
        <v>0</v>
      </c>
      <c r="L691" s="49" t="n">
        <v>0</v>
      </c>
      <c r="M691" s="49" t="n">
        <v>0</v>
      </c>
      <c r="N691" s="49" t="n">
        <v>0</v>
      </c>
      <c r="O691" s="49" t="n">
        <v>0</v>
      </c>
      <c r="P691" s="49" t="n">
        <v>0</v>
      </c>
      <c r="Q691" s="49" t="n">
        <v>0</v>
      </c>
      <c r="R691" s="49" t="n">
        <v>0</v>
      </c>
      <c r="S691" s="49" t="n">
        <v>0</v>
      </c>
      <c r="T691" s="49" t="n">
        <v>0</v>
      </c>
      <c r="U691" s="49" t="n">
        <v>0</v>
      </c>
      <c r="V691" s="49" t="n">
        <v>646897.05</v>
      </c>
      <c r="W691" s="116"/>
      <c r="X691" s="116"/>
    </row>
    <row r="692" s="60" customFormat="true" ht="14.35" hidden="false" customHeight="false" outlineLevel="0" collapsed="false">
      <c r="A692" s="38" t="s">
        <v>1137</v>
      </c>
      <c r="B692" s="54" t="s">
        <v>1138</v>
      </c>
      <c r="C692" s="49" t="n">
        <f aca="false">D692+K692+M692+O692+Q692+S692+T692+U692+V692</f>
        <v>7658681.05</v>
      </c>
      <c r="D692" s="49" t="n">
        <f aca="false">SUM(E692:I692)</f>
        <v>0</v>
      </c>
      <c r="E692" s="49" t="n">
        <v>0</v>
      </c>
      <c r="F692" s="49" t="n">
        <v>0</v>
      </c>
      <c r="G692" s="49" t="n">
        <v>0</v>
      </c>
      <c r="H692" s="49" t="n">
        <v>0</v>
      </c>
      <c r="I692" s="49" t="n">
        <v>0</v>
      </c>
      <c r="J692" s="49" t="n">
        <v>0</v>
      </c>
      <c r="K692" s="49" t="n">
        <v>0</v>
      </c>
      <c r="L692" s="49" t="n">
        <v>0</v>
      </c>
      <c r="M692" s="49" t="n">
        <v>0</v>
      </c>
      <c r="N692" s="49" t="n">
        <v>0</v>
      </c>
      <c r="O692" s="49" t="n">
        <v>0</v>
      </c>
      <c r="P692" s="49" t="n">
        <v>1180.8</v>
      </c>
      <c r="Q692" s="49" t="n">
        <v>7048647.68</v>
      </c>
      <c r="R692" s="49" t="n">
        <v>0</v>
      </c>
      <c r="S692" s="49" t="n">
        <v>0</v>
      </c>
      <c r="T692" s="49" t="n">
        <v>0</v>
      </c>
      <c r="U692" s="49" t="n">
        <v>0</v>
      </c>
      <c r="V692" s="49" t="n">
        <v>610033.37</v>
      </c>
      <c r="W692" s="116"/>
      <c r="X692" s="116"/>
    </row>
    <row r="693" s="60" customFormat="true" ht="14.35" hidden="false" customHeight="false" outlineLevel="0" collapsed="false">
      <c r="A693" s="38" t="s">
        <v>1139</v>
      </c>
      <c r="B693" s="54" t="s">
        <v>1140</v>
      </c>
      <c r="C693" s="49" t="n">
        <f aca="false">D693+K693+M693+O693+Q693+S693+T693+U693+V693</f>
        <v>2847808.12</v>
      </c>
      <c r="D693" s="49" t="n">
        <f aca="false">SUM(E693:I693)</f>
        <v>0</v>
      </c>
      <c r="E693" s="49" t="n">
        <v>0</v>
      </c>
      <c r="F693" s="49" t="n">
        <v>0</v>
      </c>
      <c r="G693" s="49" t="n">
        <v>0</v>
      </c>
      <c r="H693" s="49" t="n">
        <v>0</v>
      </c>
      <c r="I693" s="49" t="n">
        <v>0</v>
      </c>
      <c r="J693" s="49" t="n">
        <v>0</v>
      </c>
      <c r="K693" s="49" t="n">
        <v>0</v>
      </c>
      <c r="L693" s="49" t="n">
        <v>724.6</v>
      </c>
      <c r="M693" s="49" t="n">
        <v>2582552.74</v>
      </c>
      <c r="N693" s="49" t="n">
        <v>0</v>
      </c>
      <c r="O693" s="49" t="n">
        <v>0</v>
      </c>
      <c r="P693" s="49" t="n">
        <v>0</v>
      </c>
      <c r="Q693" s="49" t="n">
        <v>0</v>
      </c>
      <c r="R693" s="49" t="n">
        <v>0</v>
      </c>
      <c r="S693" s="49" t="n">
        <v>0</v>
      </c>
      <c r="T693" s="49" t="n">
        <v>0</v>
      </c>
      <c r="U693" s="49" t="n">
        <v>0</v>
      </c>
      <c r="V693" s="49" t="n">
        <v>265255.38</v>
      </c>
      <c r="W693" s="116"/>
      <c r="X693" s="116"/>
    </row>
    <row r="694" s="60" customFormat="true" ht="14.35" hidden="false" customHeight="false" outlineLevel="0" collapsed="false">
      <c r="A694" s="38" t="s">
        <v>1141</v>
      </c>
      <c r="B694" s="54" t="s">
        <v>1142</v>
      </c>
      <c r="C694" s="49" t="n">
        <f aca="false">D694+K694+M694+O694+Q694+S694+T694+U694+V694</f>
        <v>252859</v>
      </c>
      <c r="D694" s="49" t="n">
        <f aca="false">SUM(E694:I694)</f>
        <v>0</v>
      </c>
      <c r="E694" s="49" t="n">
        <v>0</v>
      </c>
      <c r="F694" s="49" t="n">
        <v>0</v>
      </c>
      <c r="G694" s="49" t="n">
        <v>0</v>
      </c>
      <c r="H694" s="49" t="n">
        <v>0</v>
      </c>
      <c r="I694" s="49" t="n">
        <v>0</v>
      </c>
      <c r="J694" s="49" t="n">
        <v>0</v>
      </c>
      <c r="K694" s="49" t="n">
        <v>0</v>
      </c>
      <c r="L694" s="49" t="n">
        <v>0</v>
      </c>
      <c r="M694" s="49" t="n">
        <v>0</v>
      </c>
      <c r="N694" s="49" t="n">
        <v>0</v>
      </c>
      <c r="O694" s="49" t="n">
        <v>0</v>
      </c>
      <c r="P694" s="49" t="n">
        <v>0</v>
      </c>
      <c r="Q694" s="49" t="n">
        <v>0</v>
      </c>
      <c r="R694" s="49" t="n">
        <v>0</v>
      </c>
      <c r="S694" s="49" t="n">
        <v>0</v>
      </c>
      <c r="T694" s="49" t="n">
        <v>0</v>
      </c>
      <c r="U694" s="49" t="n">
        <v>0</v>
      </c>
      <c r="V694" s="49" t="n">
        <v>252859</v>
      </c>
      <c r="W694" s="116"/>
      <c r="X694" s="116"/>
    </row>
    <row r="695" s="60" customFormat="true" ht="14.35" hidden="false" customHeight="false" outlineLevel="0" collapsed="false">
      <c r="A695" s="38" t="s">
        <v>1143</v>
      </c>
      <c r="B695" s="54" t="s">
        <v>1144</v>
      </c>
      <c r="C695" s="49" t="n">
        <f aca="false">D695+K695+M695+O695+Q695+S695+T695+U695+V695</f>
        <v>7154315.58</v>
      </c>
      <c r="D695" s="49" t="n">
        <f aca="false">SUM(E695:I695)</f>
        <v>653381.44</v>
      </c>
      <c r="E695" s="49" t="n">
        <v>0</v>
      </c>
      <c r="F695" s="49" t="n">
        <v>0</v>
      </c>
      <c r="G695" s="49" t="n">
        <v>0</v>
      </c>
      <c r="H695" s="49" t="n">
        <v>0</v>
      </c>
      <c r="I695" s="49" t="n">
        <v>653381.44</v>
      </c>
      <c r="J695" s="49" t="n">
        <v>0</v>
      </c>
      <c r="K695" s="49" t="n">
        <v>0</v>
      </c>
      <c r="L695" s="49" t="n">
        <v>480</v>
      </c>
      <c r="M695" s="49" t="n">
        <v>1430563.78</v>
      </c>
      <c r="N695" s="49" t="n">
        <v>0</v>
      </c>
      <c r="O695" s="49" t="n">
        <v>0</v>
      </c>
      <c r="P695" s="49" t="n">
        <v>787.2</v>
      </c>
      <c r="Q695" s="49" t="n">
        <v>4631985</v>
      </c>
      <c r="R695" s="49" t="n">
        <v>0</v>
      </c>
      <c r="S695" s="49" t="n">
        <v>0</v>
      </c>
      <c r="T695" s="49" t="n">
        <v>0</v>
      </c>
      <c r="U695" s="49" t="n">
        <v>0</v>
      </c>
      <c r="V695" s="49" t="n">
        <v>438385.36</v>
      </c>
      <c r="W695" s="116"/>
      <c r="X695" s="116"/>
    </row>
    <row r="696" s="60" customFormat="true" ht="14.35" hidden="false" customHeight="false" outlineLevel="0" collapsed="false">
      <c r="A696" s="38" t="s">
        <v>1145</v>
      </c>
      <c r="B696" s="54" t="s">
        <v>1146</v>
      </c>
      <c r="C696" s="49" t="n">
        <f aca="false">D696+K696+M696+O696+Q696+S696+T696+U696+V696</f>
        <v>15924885.09</v>
      </c>
      <c r="D696" s="49" t="n">
        <f aca="false">SUM(E696:I696)</f>
        <v>0</v>
      </c>
      <c r="E696" s="49" t="n">
        <v>0</v>
      </c>
      <c r="F696" s="49" t="n">
        <v>0</v>
      </c>
      <c r="G696" s="49" t="n">
        <v>0</v>
      </c>
      <c r="H696" s="49" t="n">
        <v>0</v>
      </c>
      <c r="I696" s="49" t="n">
        <v>0</v>
      </c>
      <c r="J696" s="49" t="n">
        <v>0</v>
      </c>
      <c r="K696" s="49" t="n">
        <v>0</v>
      </c>
      <c r="L696" s="49" t="n">
        <v>1200</v>
      </c>
      <c r="M696" s="49" t="n">
        <v>3246943.09</v>
      </c>
      <c r="N696" s="49" t="n">
        <v>0</v>
      </c>
      <c r="O696" s="49" t="n">
        <v>0</v>
      </c>
      <c r="P696" s="49" t="n">
        <v>2361.6</v>
      </c>
      <c r="Q696" s="49" t="n">
        <v>12547834</v>
      </c>
      <c r="R696" s="49" t="n">
        <v>0</v>
      </c>
      <c r="S696" s="49" t="n">
        <v>0</v>
      </c>
      <c r="T696" s="49" t="n">
        <v>0</v>
      </c>
      <c r="U696" s="49" t="n">
        <v>0</v>
      </c>
      <c r="V696" s="49" t="n">
        <v>130108</v>
      </c>
      <c r="W696" s="116"/>
      <c r="X696" s="116"/>
    </row>
    <row r="697" s="60" customFormat="true" ht="14.35" hidden="false" customHeight="false" outlineLevel="0" collapsed="false">
      <c r="A697" s="38" t="s">
        <v>1147</v>
      </c>
      <c r="B697" s="54" t="s">
        <v>1148</v>
      </c>
      <c r="C697" s="49" t="n">
        <f aca="false">D697+K697+M697+O697+Q697+S697+T697+U697+V697</f>
        <v>572911.19</v>
      </c>
      <c r="D697" s="49" t="n">
        <f aca="false">SUM(E697:I697)</f>
        <v>0</v>
      </c>
      <c r="E697" s="49" t="n">
        <v>0</v>
      </c>
      <c r="F697" s="49" t="n">
        <v>0</v>
      </c>
      <c r="G697" s="49" t="n">
        <v>0</v>
      </c>
      <c r="H697" s="49" t="n">
        <v>0</v>
      </c>
      <c r="I697" s="49" t="n">
        <v>0</v>
      </c>
      <c r="J697" s="49" t="n">
        <v>0</v>
      </c>
      <c r="K697" s="49" t="n">
        <v>0</v>
      </c>
      <c r="L697" s="49" t="n">
        <v>0</v>
      </c>
      <c r="M697" s="49" t="n">
        <v>0</v>
      </c>
      <c r="N697" s="49" t="n">
        <v>0</v>
      </c>
      <c r="O697" s="49" t="n">
        <v>0</v>
      </c>
      <c r="P697" s="49" t="n">
        <v>0</v>
      </c>
      <c r="Q697" s="49" t="n">
        <v>0</v>
      </c>
      <c r="R697" s="49" t="n">
        <v>0</v>
      </c>
      <c r="S697" s="49" t="n">
        <v>0</v>
      </c>
      <c r="T697" s="49" t="n">
        <v>0</v>
      </c>
      <c r="U697" s="49" t="n">
        <v>0</v>
      </c>
      <c r="V697" s="49" t="n">
        <v>572911.19</v>
      </c>
      <c r="W697" s="116"/>
      <c r="X697" s="116"/>
    </row>
    <row r="698" s="60" customFormat="true" ht="14.35" hidden="false" customHeight="false" outlineLevel="0" collapsed="false">
      <c r="A698" s="38" t="s">
        <v>1149</v>
      </c>
      <c r="B698" s="54" t="s">
        <v>1150</v>
      </c>
      <c r="C698" s="49" t="n">
        <f aca="false">D698+K698+M698+O698+Q698+S698+T698+U698+V698</f>
        <v>8202563.97</v>
      </c>
      <c r="D698" s="49" t="n">
        <f aca="false">SUM(E698:I698)</f>
        <v>0</v>
      </c>
      <c r="E698" s="49" t="n">
        <v>0</v>
      </c>
      <c r="F698" s="49" t="n">
        <v>0</v>
      </c>
      <c r="G698" s="49" t="n">
        <v>0</v>
      </c>
      <c r="H698" s="49" t="n">
        <v>0</v>
      </c>
      <c r="I698" s="49" t="n">
        <v>0</v>
      </c>
      <c r="J698" s="49" t="n">
        <v>0</v>
      </c>
      <c r="K698" s="49" t="n">
        <v>0</v>
      </c>
      <c r="L698" s="49" t="n">
        <v>600</v>
      </c>
      <c r="M698" s="49" t="n">
        <v>2022967.97</v>
      </c>
      <c r="N698" s="49" t="n">
        <v>0</v>
      </c>
      <c r="O698" s="49" t="n">
        <v>0</v>
      </c>
      <c r="P698" s="49" t="n">
        <v>1230</v>
      </c>
      <c r="Q698" s="49" t="n">
        <v>6069845</v>
      </c>
      <c r="R698" s="49" t="n">
        <v>0</v>
      </c>
      <c r="S698" s="49" t="n">
        <v>0</v>
      </c>
      <c r="T698" s="49" t="n">
        <v>0</v>
      </c>
      <c r="U698" s="49" t="n">
        <v>0</v>
      </c>
      <c r="V698" s="49" t="n">
        <v>109751</v>
      </c>
      <c r="W698" s="116"/>
      <c r="X698" s="116"/>
    </row>
    <row r="699" s="60" customFormat="true" ht="14.35" hidden="false" customHeight="false" outlineLevel="0" collapsed="false">
      <c r="A699" s="38" t="s">
        <v>1151</v>
      </c>
      <c r="B699" s="54" t="s">
        <v>1152</v>
      </c>
      <c r="C699" s="49" t="n">
        <f aca="false">D699+K699+M699+O699+Q699+S699+T699+U699+V699</f>
        <v>8154406.45</v>
      </c>
      <c r="D699" s="49" t="n">
        <f aca="false">SUM(E699:I699)</f>
        <v>0</v>
      </c>
      <c r="E699" s="49" t="n">
        <v>0</v>
      </c>
      <c r="F699" s="49" t="n">
        <v>0</v>
      </c>
      <c r="G699" s="49" t="n">
        <v>0</v>
      </c>
      <c r="H699" s="49" t="n">
        <v>0</v>
      </c>
      <c r="I699" s="49" t="n">
        <v>0</v>
      </c>
      <c r="J699" s="49" t="n">
        <v>0</v>
      </c>
      <c r="K699" s="49" t="n">
        <v>0</v>
      </c>
      <c r="L699" s="49" t="n">
        <v>600</v>
      </c>
      <c r="M699" s="49" t="n">
        <v>1742411.45</v>
      </c>
      <c r="N699" s="49" t="n">
        <v>0</v>
      </c>
      <c r="O699" s="49" t="n">
        <v>0</v>
      </c>
      <c r="P699" s="49" t="n">
        <v>1356.4</v>
      </c>
      <c r="Q699" s="49" t="n">
        <v>6300617</v>
      </c>
      <c r="R699" s="49" t="n">
        <v>0</v>
      </c>
      <c r="S699" s="49" t="n">
        <v>0</v>
      </c>
      <c r="T699" s="49" t="n">
        <v>0</v>
      </c>
      <c r="U699" s="49" t="n">
        <v>0</v>
      </c>
      <c r="V699" s="49" t="n">
        <v>111378</v>
      </c>
      <c r="W699" s="116"/>
      <c r="X699" s="116"/>
    </row>
    <row r="700" s="60" customFormat="true" ht="14.35" hidden="false" customHeight="false" outlineLevel="0" collapsed="false">
      <c r="A700" s="38" t="s">
        <v>1153</v>
      </c>
      <c r="B700" s="54" t="s">
        <v>1154</v>
      </c>
      <c r="C700" s="49" t="n">
        <f aca="false">D700+K700+M700+O700+Q700+S700+T700+U700+V700</f>
        <v>7882503.61</v>
      </c>
      <c r="D700" s="49" t="n">
        <f aca="false">SUM(E700:I700)</f>
        <v>0</v>
      </c>
      <c r="E700" s="49" t="n">
        <v>0</v>
      </c>
      <c r="F700" s="49" t="n">
        <v>0</v>
      </c>
      <c r="G700" s="49" t="n">
        <v>0</v>
      </c>
      <c r="H700" s="49" t="n">
        <v>0</v>
      </c>
      <c r="I700" s="49" t="n">
        <v>0</v>
      </c>
      <c r="J700" s="49" t="n">
        <v>0</v>
      </c>
      <c r="K700" s="49" t="n">
        <v>0</v>
      </c>
      <c r="L700" s="49" t="n">
        <v>675</v>
      </c>
      <c r="M700" s="49" t="n">
        <v>2313452.61</v>
      </c>
      <c r="N700" s="49" t="n">
        <v>0</v>
      </c>
      <c r="O700" s="49" t="n">
        <v>0</v>
      </c>
      <c r="P700" s="49" t="n">
        <v>1176.5</v>
      </c>
      <c r="Q700" s="49" t="n">
        <v>5426697</v>
      </c>
      <c r="R700" s="49" t="n">
        <v>0</v>
      </c>
      <c r="S700" s="49" t="n">
        <v>0</v>
      </c>
      <c r="T700" s="49" t="n">
        <v>0</v>
      </c>
      <c r="U700" s="49" t="n">
        <v>0</v>
      </c>
      <c r="V700" s="49" t="n">
        <v>142354</v>
      </c>
      <c r="W700" s="116"/>
      <c r="X700" s="116"/>
    </row>
    <row r="701" s="60" customFormat="true" ht="14.35" hidden="false" customHeight="false" outlineLevel="0" collapsed="false">
      <c r="A701" s="38" t="s">
        <v>1155</v>
      </c>
      <c r="B701" s="54" t="s">
        <v>1156</v>
      </c>
      <c r="C701" s="49" t="n">
        <f aca="false">D701+K701+M701+O701+Q701+S701+T701+U701+V701</f>
        <v>10001787.55</v>
      </c>
      <c r="D701" s="49" t="n">
        <f aca="false">SUM(E701:I701)</f>
        <v>1074178</v>
      </c>
      <c r="E701" s="49" t="n">
        <v>0</v>
      </c>
      <c r="F701" s="49" t="n">
        <v>0</v>
      </c>
      <c r="G701" s="49" t="n">
        <v>0</v>
      </c>
      <c r="H701" s="49" t="n">
        <v>0</v>
      </c>
      <c r="I701" s="49" t="n">
        <v>1074178</v>
      </c>
      <c r="J701" s="49" t="n">
        <v>0</v>
      </c>
      <c r="K701" s="49" t="n">
        <v>0</v>
      </c>
      <c r="L701" s="49" t="n">
        <v>675</v>
      </c>
      <c r="M701" s="49" t="n">
        <v>2228178</v>
      </c>
      <c r="N701" s="49" t="n">
        <v>0</v>
      </c>
      <c r="O701" s="49" t="n">
        <v>0</v>
      </c>
      <c r="P701" s="49" t="n">
        <v>1180.8</v>
      </c>
      <c r="Q701" s="49" t="n">
        <v>6134541</v>
      </c>
      <c r="R701" s="49" t="n">
        <v>0</v>
      </c>
      <c r="S701" s="49" t="n">
        <v>0</v>
      </c>
      <c r="T701" s="49" t="n">
        <v>0</v>
      </c>
      <c r="U701" s="49" t="n">
        <v>0</v>
      </c>
      <c r="V701" s="49" t="n">
        <v>564890.55</v>
      </c>
      <c r="W701" s="116"/>
      <c r="X701" s="116"/>
    </row>
    <row r="702" s="60" customFormat="true" ht="14.35" hidden="false" customHeight="false" outlineLevel="0" collapsed="false">
      <c r="A702" s="38" t="s">
        <v>1157</v>
      </c>
      <c r="B702" s="54" t="s">
        <v>1158</v>
      </c>
      <c r="C702" s="49" t="n">
        <f aca="false">D702+K702+M702+O702+Q702+S702+T702+U702+V702</f>
        <v>7459843.5</v>
      </c>
      <c r="D702" s="49" t="n">
        <f aca="false">SUM(E702:I702)</f>
        <v>0</v>
      </c>
      <c r="E702" s="49" t="n">
        <v>0</v>
      </c>
      <c r="F702" s="49" t="n">
        <v>0</v>
      </c>
      <c r="G702" s="49" t="n">
        <v>0</v>
      </c>
      <c r="H702" s="49" t="n">
        <v>0</v>
      </c>
      <c r="I702" s="49" t="n">
        <v>0</v>
      </c>
      <c r="J702" s="49" t="n">
        <v>0</v>
      </c>
      <c r="K702" s="49" t="n">
        <v>0</v>
      </c>
      <c r="L702" s="49" t="n">
        <v>800</v>
      </c>
      <c r="M702" s="49" t="n">
        <v>1496619.98</v>
      </c>
      <c r="N702" s="49" t="n">
        <v>0</v>
      </c>
      <c r="O702" s="49" t="n">
        <v>0</v>
      </c>
      <c r="P702" s="49" t="n">
        <v>1574.4</v>
      </c>
      <c r="Q702" s="49" t="n">
        <v>5854934.83</v>
      </c>
      <c r="R702" s="49" t="n">
        <v>0</v>
      </c>
      <c r="S702" s="49" t="n">
        <v>0</v>
      </c>
      <c r="T702" s="49" t="n">
        <v>0</v>
      </c>
      <c r="U702" s="49" t="n">
        <v>0</v>
      </c>
      <c r="V702" s="49" t="n">
        <v>108288.69</v>
      </c>
      <c r="W702" s="116"/>
      <c r="X702" s="116"/>
    </row>
    <row r="703" s="60" customFormat="true" ht="14.35" hidden="false" customHeight="false" outlineLevel="0" collapsed="false">
      <c r="A703" s="38" t="s">
        <v>1159</v>
      </c>
      <c r="B703" s="54" t="s">
        <v>1160</v>
      </c>
      <c r="C703" s="49" t="n">
        <f aca="false">D703+K703+M703+O703+Q703+S703+T703+U703+V703</f>
        <v>1907522.11</v>
      </c>
      <c r="D703" s="49" t="n">
        <f aca="false">SUM(E703:I703)</f>
        <v>0</v>
      </c>
      <c r="E703" s="49" t="n">
        <v>0</v>
      </c>
      <c r="F703" s="49" t="n">
        <v>0</v>
      </c>
      <c r="G703" s="49" t="n">
        <v>0</v>
      </c>
      <c r="H703" s="49" t="n">
        <v>0</v>
      </c>
      <c r="I703" s="49" t="n">
        <v>0</v>
      </c>
      <c r="J703" s="49" t="n">
        <v>0</v>
      </c>
      <c r="K703" s="49" t="n">
        <v>0</v>
      </c>
      <c r="L703" s="49" t="n">
        <v>600</v>
      </c>
      <c r="M703" s="49" t="n">
        <v>1907522.11</v>
      </c>
      <c r="N703" s="49" t="n">
        <v>0</v>
      </c>
      <c r="O703" s="49" t="n">
        <v>0</v>
      </c>
      <c r="P703" s="49" t="n">
        <v>0</v>
      </c>
      <c r="Q703" s="49" t="n">
        <v>0</v>
      </c>
      <c r="R703" s="49" t="n">
        <v>0</v>
      </c>
      <c r="S703" s="49" t="n">
        <v>0</v>
      </c>
      <c r="T703" s="49" t="n">
        <v>0</v>
      </c>
      <c r="U703" s="49" t="n">
        <v>0</v>
      </c>
      <c r="V703" s="49" t="n">
        <v>0</v>
      </c>
      <c r="W703" s="116"/>
      <c r="X703" s="116"/>
    </row>
    <row r="704" s="60" customFormat="true" ht="14.35" hidden="false" customHeight="false" outlineLevel="0" collapsed="false">
      <c r="A704" s="38" t="s">
        <v>1161</v>
      </c>
      <c r="B704" s="54" t="s">
        <v>1162</v>
      </c>
      <c r="C704" s="49" t="n">
        <f aca="false">D704+K704+M704+O704+Q704+S704+T704+U704+V704</f>
        <v>1478941.77</v>
      </c>
      <c r="D704" s="49" t="n">
        <f aca="false">SUM(E704:I704)</f>
        <v>0</v>
      </c>
      <c r="E704" s="49" t="n">
        <v>0</v>
      </c>
      <c r="F704" s="49" t="n">
        <v>0</v>
      </c>
      <c r="G704" s="49" t="n">
        <v>0</v>
      </c>
      <c r="H704" s="49" t="n">
        <v>0</v>
      </c>
      <c r="I704" s="49" t="n">
        <v>0</v>
      </c>
      <c r="J704" s="49" t="n">
        <v>0</v>
      </c>
      <c r="K704" s="49" t="n">
        <v>0</v>
      </c>
      <c r="L704" s="49" t="n">
        <v>600</v>
      </c>
      <c r="M704" s="49" t="n">
        <v>1478941.77</v>
      </c>
      <c r="N704" s="49" t="n">
        <v>0</v>
      </c>
      <c r="O704" s="49" t="n">
        <v>0</v>
      </c>
      <c r="P704" s="49" t="n">
        <v>0</v>
      </c>
      <c r="Q704" s="49" t="n">
        <v>0</v>
      </c>
      <c r="R704" s="49" t="n">
        <v>0</v>
      </c>
      <c r="S704" s="49" t="n">
        <v>0</v>
      </c>
      <c r="T704" s="49" t="n">
        <v>0</v>
      </c>
      <c r="U704" s="49" t="n">
        <v>0</v>
      </c>
      <c r="V704" s="49" t="n">
        <v>0</v>
      </c>
      <c r="W704" s="116"/>
      <c r="X704" s="116"/>
    </row>
    <row r="705" s="60" customFormat="true" ht="14.35" hidden="false" customHeight="false" outlineLevel="0" collapsed="false">
      <c r="A705" s="38" t="s">
        <v>1163</v>
      </c>
      <c r="B705" s="54" t="s">
        <v>561</v>
      </c>
      <c r="C705" s="49" t="n">
        <f aca="false">D705+K705+M705+O705+Q705+S705+T705+U705+V705</f>
        <v>10866349.46</v>
      </c>
      <c r="D705" s="49" t="n">
        <f aca="false">SUM(E705:I705)</f>
        <v>0</v>
      </c>
      <c r="E705" s="49" t="n">
        <v>0</v>
      </c>
      <c r="F705" s="49" t="n">
        <v>0</v>
      </c>
      <c r="G705" s="49" t="n">
        <v>0</v>
      </c>
      <c r="H705" s="49" t="n">
        <v>0</v>
      </c>
      <c r="I705" s="49" t="n">
        <v>0</v>
      </c>
      <c r="J705" s="49" t="n">
        <v>0</v>
      </c>
      <c r="K705" s="49" t="n">
        <v>0</v>
      </c>
      <c r="L705" s="49" t="n">
        <v>789</v>
      </c>
      <c r="M705" s="49" t="n">
        <v>2817889</v>
      </c>
      <c r="N705" s="49" t="n">
        <v>0</v>
      </c>
      <c r="O705" s="49" t="n">
        <v>0</v>
      </c>
      <c r="P705" s="49" t="n">
        <v>1180.8</v>
      </c>
      <c r="Q705" s="49" t="n">
        <v>7708264</v>
      </c>
      <c r="R705" s="49" t="n">
        <v>0</v>
      </c>
      <c r="S705" s="49" t="n">
        <v>0</v>
      </c>
      <c r="T705" s="49" t="n">
        <v>0</v>
      </c>
      <c r="U705" s="49" t="n">
        <v>0</v>
      </c>
      <c r="V705" s="49" t="n">
        <v>340196.46</v>
      </c>
      <c r="W705" s="116"/>
      <c r="X705" s="116"/>
    </row>
    <row r="706" s="60" customFormat="true" ht="14.35" hidden="false" customHeight="false" outlineLevel="0" collapsed="false">
      <c r="A706" s="38" t="s">
        <v>1164</v>
      </c>
      <c r="B706" s="54" t="s">
        <v>563</v>
      </c>
      <c r="C706" s="49" t="n">
        <f aca="false">D706+K706+M706+O706+Q706+S706+T706+U706+V706</f>
        <v>6936485</v>
      </c>
      <c r="D706" s="49" t="n">
        <v>0</v>
      </c>
      <c r="E706" s="49" t="n">
        <v>0</v>
      </c>
      <c r="F706" s="49" t="n">
        <v>0</v>
      </c>
      <c r="G706" s="49" t="n">
        <v>0</v>
      </c>
      <c r="H706" s="49" t="n">
        <v>0</v>
      </c>
      <c r="I706" s="49" t="n">
        <v>0</v>
      </c>
      <c r="J706" s="49" t="n">
        <v>0</v>
      </c>
      <c r="K706" s="49" t="n">
        <v>0</v>
      </c>
      <c r="L706" s="49" t="n">
        <v>0</v>
      </c>
      <c r="M706" s="49" t="n">
        <v>0</v>
      </c>
      <c r="N706" s="49" t="n">
        <v>0</v>
      </c>
      <c r="O706" s="49" t="n">
        <v>0</v>
      </c>
      <c r="P706" s="49" t="n">
        <v>1180.8</v>
      </c>
      <c r="Q706" s="49" t="n">
        <v>6830760</v>
      </c>
      <c r="R706" s="49" t="n">
        <v>0</v>
      </c>
      <c r="S706" s="49" t="n">
        <v>0</v>
      </c>
      <c r="T706" s="49" t="n">
        <v>0</v>
      </c>
      <c r="U706" s="49" t="n">
        <v>0</v>
      </c>
      <c r="V706" s="49" t="n">
        <v>105725</v>
      </c>
      <c r="W706" s="116"/>
      <c r="X706" s="116"/>
    </row>
    <row r="707" s="60" customFormat="true" ht="14.35" hidden="false" customHeight="false" outlineLevel="0" collapsed="false">
      <c r="A707" s="38" t="s">
        <v>1165</v>
      </c>
      <c r="B707" s="54" t="s">
        <v>1166</v>
      </c>
      <c r="C707" s="49" t="n">
        <f aca="false">D707+K707+M707+O707+Q707+S707+T707+U707+V707</f>
        <v>143339</v>
      </c>
      <c r="D707" s="49" t="n">
        <f aca="false">SUM(E707:I707)</f>
        <v>0</v>
      </c>
      <c r="E707" s="49" t="n">
        <v>0</v>
      </c>
      <c r="F707" s="49" t="n">
        <v>0</v>
      </c>
      <c r="G707" s="49" t="n">
        <v>0</v>
      </c>
      <c r="H707" s="49" t="n">
        <v>0</v>
      </c>
      <c r="I707" s="49" t="n">
        <v>0</v>
      </c>
      <c r="J707" s="49" t="n">
        <v>0</v>
      </c>
      <c r="K707" s="49" t="n">
        <v>0</v>
      </c>
      <c r="L707" s="49" t="n">
        <v>0</v>
      </c>
      <c r="M707" s="49" t="n">
        <v>0</v>
      </c>
      <c r="N707" s="49" t="n">
        <v>0</v>
      </c>
      <c r="O707" s="49" t="n">
        <v>0</v>
      </c>
      <c r="P707" s="49" t="n">
        <v>0</v>
      </c>
      <c r="Q707" s="49" t="n">
        <v>0</v>
      </c>
      <c r="R707" s="49" t="n">
        <v>0</v>
      </c>
      <c r="S707" s="49" t="n">
        <v>0</v>
      </c>
      <c r="T707" s="49" t="n">
        <v>0</v>
      </c>
      <c r="U707" s="49" t="n">
        <v>0</v>
      </c>
      <c r="V707" s="49" t="n">
        <v>143339</v>
      </c>
      <c r="W707" s="116"/>
      <c r="X707" s="116"/>
    </row>
    <row r="708" s="60" customFormat="true" ht="14.35" hidden="false" customHeight="false" outlineLevel="0" collapsed="false">
      <c r="A708" s="38" t="s">
        <v>1167</v>
      </c>
      <c r="B708" s="54" t="s">
        <v>1168</v>
      </c>
      <c r="C708" s="49" t="n">
        <f aca="false">D708+K708+M708+O708+Q708+S708+T708+U708+V708</f>
        <v>401416</v>
      </c>
      <c r="D708" s="49" t="n">
        <f aca="false">SUM(E708:I708)</f>
        <v>0</v>
      </c>
      <c r="E708" s="49" t="n">
        <v>0</v>
      </c>
      <c r="F708" s="49" t="n">
        <v>0</v>
      </c>
      <c r="G708" s="49" t="n">
        <v>0</v>
      </c>
      <c r="H708" s="49" t="n">
        <v>0</v>
      </c>
      <c r="I708" s="49" t="n">
        <v>0</v>
      </c>
      <c r="J708" s="49" t="n">
        <v>0</v>
      </c>
      <c r="K708" s="49" t="n">
        <v>0</v>
      </c>
      <c r="L708" s="49" t="n">
        <v>0</v>
      </c>
      <c r="M708" s="49" t="n">
        <v>0</v>
      </c>
      <c r="N708" s="49" t="n">
        <v>0</v>
      </c>
      <c r="O708" s="49" t="n">
        <v>0</v>
      </c>
      <c r="P708" s="49" t="n">
        <v>0</v>
      </c>
      <c r="Q708" s="49" t="n">
        <v>0</v>
      </c>
      <c r="R708" s="49" t="n">
        <v>0</v>
      </c>
      <c r="S708" s="49" t="n">
        <v>0</v>
      </c>
      <c r="T708" s="49" t="n">
        <v>0</v>
      </c>
      <c r="U708" s="49" t="n">
        <v>0</v>
      </c>
      <c r="V708" s="49" t="n">
        <v>401416</v>
      </c>
      <c r="W708" s="116"/>
      <c r="X708" s="116"/>
    </row>
    <row r="709" s="60" customFormat="true" ht="14.35" hidden="false" customHeight="false" outlineLevel="0" collapsed="false">
      <c r="A709" s="38" t="s">
        <v>1169</v>
      </c>
      <c r="B709" s="54" t="s">
        <v>1170</v>
      </c>
      <c r="C709" s="49" t="n">
        <f aca="false">D709+K709+M709+O709+Q709+S709+T709+U709+V709</f>
        <v>649114.29</v>
      </c>
      <c r="D709" s="49" t="n">
        <f aca="false">SUM(E709:I709)</f>
        <v>0</v>
      </c>
      <c r="E709" s="49" t="n">
        <v>0</v>
      </c>
      <c r="F709" s="49" t="n">
        <v>0</v>
      </c>
      <c r="G709" s="49" t="n">
        <v>0</v>
      </c>
      <c r="H709" s="49" t="n">
        <v>0</v>
      </c>
      <c r="I709" s="49" t="n">
        <v>0</v>
      </c>
      <c r="J709" s="49" t="n">
        <v>0</v>
      </c>
      <c r="K709" s="49" t="n">
        <v>0</v>
      </c>
      <c r="L709" s="49" t="n">
        <v>0</v>
      </c>
      <c r="M709" s="49" t="n">
        <v>0</v>
      </c>
      <c r="N709" s="49" t="n">
        <v>0</v>
      </c>
      <c r="O709" s="49" t="n">
        <v>0</v>
      </c>
      <c r="P709" s="49" t="n">
        <v>0</v>
      </c>
      <c r="Q709" s="49" t="n">
        <v>0</v>
      </c>
      <c r="R709" s="49" t="n">
        <v>0</v>
      </c>
      <c r="S709" s="49" t="n">
        <v>0</v>
      </c>
      <c r="T709" s="49" t="n">
        <v>0</v>
      </c>
      <c r="U709" s="49" t="n">
        <v>0</v>
      </c>
      <c r="V709" s="49" t="n">
        <v>649114.29</v>
      </c>
      <c r="W709" s="116"/>
      <c r="X709" s="116"/>
    </row>
    <row r="710" s="60" customFormat="true" ht="14.35" hidden="false" customHeight="false" outlineLevel="0" collapsed="false">
      <c r="A710" s="38" t="s">
        <v>1171</v>
      </c>
      <c r="B710" s="54" t="s">
        <v>1172</v>
      </c>
      <c r="C710" s="49" t="n">
        <f aca="false">D710+K710+M710+O710+Q710+S710+T710+U710+V710</f>
        <v>517254</v>
      </c>
      <c r="D710" s="49" t="n">
        <f aca="false">SUM(E710:I710)</f>
        <v>0</v>
      </c>
      <c r="E710" s="49" t="n">
        <v>0</v>
      </c>
      <c r="F710" s="49" t="n">
        <v>0</v>
      </c>
      <c r="G710" s="49" t="n">
        <v>0</v>
      </c>
      <c r="H710" s="49" t="n">
        <v>0</v>
      </c>
      <c r="I710" s="49" t="n">
        <v>0</v>
      </c>
      <c r="J710" s="49" t="n">
        <v>0</v>
      </c>
      <c r="K710" s="49" t="n">
        <v>0</v>
      </c>
      <c r="L710" s="49" t="n">
        <v>0</v>
      </c>
      <c r="M710" s="49" t="n">
        <v>0</v>
      </c>
      <c r="N710" s="49" t="n">
        <v>0</v>
      </c>
      <c r="O710" s="49" t="n">
        <v>0</v>
      </c>
      <c r="P710" s="49" t="n">
        <v>0</v>
      </c>
      <c r="Q710" s="49" t="n">
        <v>0</v>
      </c>
      <c r="R710" s="49" t="n">
        <v>0</v>
      </c>
      <c r="S710" s="49" t="n">
        <v>0</v>
      </c>
      <c r="T710" s="49" t="n">
        <v>0</v>
      </c>
      <c r="U710" s="49" t="n">
        <v>0</v>
      </c>
      <c r="V710" s="49" t="n">
        <v>517254</v>
      </c>
      <c r="W710" s="116"/>
      <c r="X710" s="116"/>
    </row>
    <row r="711" s="60" customFormat="true" ht="14.35" hidden="false" customHeight="false" outlineLevel="0" collapsed="false">
      <c r="A711" s="38" t="s">
        <v>1173</v>
      </c>
      <c r="B711" s="54" t="s">
        <v>1174</v>
      </c>
      <c r="C711" s="49" t="n">
        <f aca="false">D711+K711+M711+O711+Q711+S711+T711+U711+V711</f>
        <v>423222</v>
      </c>
      <c r="D711" s="49" t="n">
        <f aca="false">SUM(E711:I711)</f>
        <v>0</v>
      </c>
      <c r="E711" s="49" t="n">
        <v>0</v>
      </c>
      <c r="F711" s="49" t="n">
        <v>0</v>
      </c>
      <c r="G711" s="49" t="n">
        <v>0</v>
      </c>
      <c r="H711" s="49" t="n">
        <v>0</v>
      </c>
      <c r="I711" s="49" t="n">
        <v>0</v>
      </c>
      <c r="J711" s="49" t="n">
        <v>0</v>
      </c>
      <c r="K711" s="49" t="n">
        <v>0</v>
      </c>
      <c r="L711" s="49" t="n">
        <v>0</v>
      </c>
      <c r="M711" s="49" t="n">
        <v>0</v>
      </c>
      <c r="N711" s="49" t="n">
        <v>0</v>
      </c>
      <c r="O711" s="49" t="n">
        <v>0</v>
      </c>
      <c r="P711" s="49" t="n">
        <v>0</v>
      </c>
      <c r="Q711" s="49" t="n">
        <v>0</v>
      </c>
      <c r="R711" s="49" t="n">
        <v>0</v>
      </c>
      <c r="S711" s="49" t="n">
        <v>0</v>
      </c>
      <c r="T711" s="49" t="n">
        <v>0</v>
      </c>
      <c r="U711" s="49" t="n">
        <v>0</v>
      </c>
      <c r="V711" s="49" t="n">
        <v>423222</v>
      </c>
      <c r="W711" s="116"/>
      <c r="X711" s="116"/>
    </row>
    <row r="712" s="60" customFormat="true" ht="14.35" hidden="false" customHeight="false" outlineLevel="0" collapsed="false">
      <c r="A712" s="38" t="s">
        <v>1175</v>
      </c>
      <c r="B712" s="54" t="s">
        <v>1176</v>
      </c>
      <c r="C712" s="49" t="n">
        <f aca="false">D712+K712+M712+O712+Q712+S712+T712+U712+V712</f>
        <v>517925</v>
      </c>
      <c r="D712" s="49" t="n">
        <f aca="false">SUM(E712:I712)</f>
        <v>0</v>
      </c>
      <c r="E712" s="49" t="n">
        <v>0</v>
      </c>
      <c r="F712" s="49" t="n">
        <v>0</v>
      </c>
      <c r="G712" s="49" t="n">
        <v>0</v>
      </c>
      <c r="H712" s="49" t="n">
        <v>0</v>
      </c>
      <c r="I712" s="49" t="n">
        <v>0</v>
      </c>
      <c r="J712" s="49" t="n">
        <v>0</v>
      </c>
      <c r="K712" s="49" t="n">
        <v>0</v>
      </c>
      <c r="L712" s="49" t="n">
        <v>0</v>
      </c>
      <c r="M712" s="49" t="n">
        <v>0</v>
      </c>
      <c r="N712" s="49" t="n">
        <v>0</v>
      </c>
      <c r="O712" s="49" t="n">
        <v>0</v>
      </c>
      <c r="P712" s="49" t="n">
        <v>0</v>
      </c>
      <c r="Q712" s="49" t="n">
        <v>0</v>
      </c>
      <c r="R712" s="49" t="n">
        <v>0</v>
      </c>
      <c r="S712" s="49" t="n">
        <v>0</v>
      </c>
      <c r="T712" s="49" t="n">
        <v>0</v>
      </c>
      <c r="U712" s="49" t="n">
        <v>0</v>
      </c>
      <c r="V712" s="49" t="n">
        <v>517925</v>
      </c>
      <c r="W712" s="116"/>
      <c r="X712" s="116"/>
    </row>
    <row r="713" s="60" customFormat="true" ht="14.35" hidden="false" customHeight="false" outlineLevel="0" collapsed="false">
      <c r="A713" s="38" t="s">
        <v>1177</v>
      </c>
      <c r="B713" s="54" t="s">
        <v>1178</v>
      </c>
      <c r="C713" s="49" t="n">
        <f aca="false">D713+K713+M713+O713+Q713+S713+T713+U713+V713</f>
        <v>4637612</v>
      </c>
      <c r="D713" s="49" t="n">
        <f aca="false">SUM(E713:I713)</f>
        <v>0</v>
      </c>
      <c r="E713" s="49" t="n">
        <v>0</v>
      </c>
      <c r="F713" s="49" t="n">
        <v>0</v>
      </c>
      <c r="G713" s="49" t="n">
        <v>0</v>
      </c>
      <c r="H713" s="49" t="n">
        <v>0</v>
      </c>
      <c r="I713" s="49" t="n">
        <v>0</v>
      </c>
      <c r="J713" s="49" t="n">
        <v>0</v>
      </c>
      <c r="K713" s="49" t="n">
        <v>0</v>
      </c>
      <c r="L713" s="49" t="n">
        <v>1224.1</v>
      </c>
      <c r="M713" s="49" t="n">
        <v>4257987</v>
      </c>
      <c r="N713" s="49" t="n">
        <v>0</v>
      </c>
      <c r="O713" s="49" t="n">
        <v>0</v>
      </c>
      <c r="P713" s="49" t="n">
        <v>0</v>
      </c>
      <c r="Q713" s="49" t="n">
        <v>0</v>
      </c>
      <c r="R713" s="49" t="n">
        <v>0</v>
      </c>
      <c r="S713" s="49" t="n">
        <v>0</v>
      </c>
      <c r="T713" s="49" t="n">
        <v>0</v>
      </c>
      <c r="U713" s="49" t="n">
        <v>0</v>
      </c>
      <c r="V713" s="49" t="n">
        <v>379625</v>
      </c>
      <c r="W713" s="116"/>
      <c r="X713" s="116"/>
    </row>
    <row r="714" s="60" customFormat="true" ht="14.35" hidden="false" customHeight="false" outlineLevel="0" collapsed="false">
      <c r="A714" s="38" t="s">
        <v>1179</v>
      </c>
      <c r="B714" s="54" t="s">
        <v>1180</v>
      </c>
      <c r="C714" s="49" t="n">
        <f aca="false">D714+K714+M714+O714+Q714+S714+T714+U714+V714</f>
        <v>4888280.18</v>
      </c>
      <c r="D714" s="49" t="n">
        <f aca="false">SUM(E714:I714)</f>
        <v>0</v>
      </c>
      <c r="E714" s="49" t="n">
        <v>0</v>
      </c>
      <c r="F714" s="49" t="n">
        <v>0</v>
      </c>
      <c r="G714" s="49" t="n">
        <v>0</v>
      </c>
      <c r="H714" s="49" t="n">
        <v>0</v>
      </c>
      <c r="I714" s="49" t="n">
        <v>0</v>
      </c>
      <c r="J714" s="49" t="n">
        <v>0</v>
      </c>
      <c r="K714" s="49" t="n">
        <v>0</v>
      </c>
      <c r="L714" s="49" t="n">
        <v>1210</v>
      </c>
      <c r="M714" s="49" t="n">
        <v>4238183</v>
      </c>
      <c r="N714" s="49" t="n">
        <v>0</v>
      </c>
      <c r="O714" s="49" t="n">
        <v>0</v>
      </c>
      <c r="P714" s="49" t="n">
        <v>0</v>
      </c>
      <c r="Q714" s="49" t="n">
        <v>0</v>
      </c>
      <c r="R714" s="49" t="n">
        <v>0</v>
      </c>
      <c r="S714" s="49" t="n">
        <v>0</v>
      </c>
      <c r="T714" s="49" t="n">
        <v>0</v>
      </c>
      <c r="U714" s="49" t="n">
        <v>0</v>
      </c>
      <c r="V714" s="49" t="n">
        <v>650097.18</v>
      </c>
      <c r="W714" s="116"/>
      <c r="X714" s="116"/>
    </row>
    <row r="715" s="60" customFormat="true" ht="14.35" hidden="false" customHeight="false" outlineLevel="0" collapsed="false">
      <c r="A715" s="38" t="s">
        <v>1181</v>
      </c>
      <c r="B715" s="54" t="s">
        <v>1182</v>
      </c>
      <c r="C715" s="49" t="n">
        <f aca="false">D715+K715+M715+O715+Q715+S715+T715+U715+V715</f>
        <v>285331</v>
      </c>
      <c r="D715" s="49" t="n">
        <f aca="false">SUM(E715:I715)</f>
        <v>0</v>
      </c>
      <c r="E715" s="49" t="n">
        <v>0</v>
      </c>
      <c r="F715" s="49" t="n">
        <v>0</v>
      </c>
      <c r="G715" s="49" t="n">
        <v>0</v>
      </c>
      <c r="H715" s="49" t="n">
        <v>0</v>
      </c>
      <c r="I715" s="49" t="n">
        <v>0</v>
      </c>
      <c r="J715" s="49" t="n">
        <v>0</v>
      </c>
      <c r="K715" s="49" t="n">
        <v>0</v>
      </c>
      <c r="L715" s="49" t="n">
        <v>0</v>
      </c>
      <c r="M715" s="49" t="n">
        <v>0</v>
      </c>
      <c r="N715" s="49" t="n">
        <v>0</v>
      </c>
      <c r="O715" s="49" t="n">
        <v>0</v>
      </c>
      <c r="P715" s="49" t="n">
        <v>0</v>
      </c>
      <c r="Q715" s="49" t="n">
        <v>0</v>
      </c>
      <c r="R715" s="49" t="n">
        <v>0</v>
      </c>
      <c r="S715" s="49" t="n">
        <v>0</v>
      </c>
      <c r="T715" s="49" t="n">
        <v>0</v>
      </c>
      <c r="U715" s="49" t="n">
        <v>0</v>
      </c>
      <c r="V715" s="49" t="n">
        <v>285331</v>
      </c>
      <c r="W715" s="116"/>
      <c r="X715" s="116"/>
    </row>
    <row r="716" s="60" customFormat="true" ht="14.35" hidden="false" customHeight="false" outlineLevel="0" collapsed="false">
      <c r="A716" s="38" t="s">
        <v>1183</v>
      </c>
      <c r="B716" s="54" t="s">
        <v>1184</v>
      </c>
      <c r="C716" s="49" t="n">
        <f aca="false">D716+K716+M716+O716+Q716+S716+T716+U716+V716</f>
        <v>4783326.86</v>
      </c>
      <c r="D716" s="49" t="n">
        <f aca="false">SUM(E716:I716)</f>
        <v>0</v>
      </c>
      <c r="E716" s="21" t="n">
        <v>0</v>
      </c>
      <c r="F716" s="142" t="n">
        <v>0</v>
      </c>
      <c r="G716" s="142" t="n">
        <v>0</v>
      </c>
      <c r="H716" s="142" t="n">
        <v>0</v>
      </c>
      <c r="I716" s="142" t="n">
        <v>0</v>
      </c>
      <c r="J716" s="49" t="n">
        <v>0</v>
      </c>
      <c r="K716" s="49" t="n">
        <v>0</v>
      </c>
      <c r="L716" s="49" t="n">
        <v>0</v>
      </c>
      <c r="M716" s="49" t="n">
        <v>0</v>
      </c>
      <c r="N716" s="49" t="n">
        <v>0</v>
      </c>
      <c r="O716" s="49" t="n">
        <v>0</v>
      </c>
      <c r="P716" s="49" t="n">
        <v>1677</v>
      </c>
      <c r="Q716" s="49" t="n">
        <v>4783326.86</v>
      </c>
      <c r="R716" s="49" t="n">
        <v>0</v>
      </c>
      <c r="S716" s="49" t="n">
        <v>0</v>
      </c>
      <c r="T716" s="49" t="n">
        <v>0</v>
      </c>
      <c r="U716" s="49" t="n">
        <v>0</v>
      </c>
      <c r="V716" s="49" t="n">
        <v>0</v>
      </c>
      <c r="W716" s="116"/>
      <c r="X716" s="116"/>
      <c r="AB716" s="80"/>
    </row>
    <row r="717" s="60" customFormat="true" ht="14.35" hidden="false" customHeight="false" outlineLevel="0" collapsed="false">
      <c r="A717" s="38" t="s">
        <v>1185</v>
      </c>
      <c r="B717" s="54" t="s">
        <v>1186</v>
      </c>
      <c r="C717" s="49" t="n">
        <f aca="false">D717+K717+M717+O717+Q717+S717+T717+U717+V717</f>
        <v>2086038.82</v>
      </c>
      <c r="D717" s="49" t="n">
        <f aca="false">SUM(E717:I717)</f>
        <v>0</v>
      </c>
      <c r="E717" s="49" t="n">
        <v>0</v>
      </c>
      <c r="F717" s="49" t="n">
        <v>0</v>
      </c>
      <c r="G717" s="49" t="n">
        <v>0</v>
      </c>
      <c r="H717" s="49" t="n">
        <v>0</v>
      </c>
      <c r="I717" s="49" t="n">
        <v>0</v>
      </c>
      <c r="J717" s="49" t="n">
        <v>0</v>
      </c>
      <c r="K717" s="49" t="n">
        <v>0</v>
      </c>
      <c r="L717" s="49" t="n">
        <v>810</v>
      </c>
      <c r="M717" s="49" t="n">
        <v>1854293.71</v>
      </c>
      <c r="N717" s="49" t="n">
        <v>0</v>
      </c>
      <c r="O717" s="49" t="n">
        <v>0</v>
      </c>
      <c r="P717" s="49" t="n">
        <v>0</v>
      </c>
      <c r="Q717" s="49" t="n">
        <v>0</v>
      </c>
      <c r="R717" s="49" t="n">
        <v>0</v>
      </c>
      <c r="S717" s="49" t="n">
        <v>0</v>
      </c>
      <c r="T717" s="49" t="n">
        <v>0</v>
      </c>
      <c r="U717" s="49" t="n">
        <v>0</v>
      </c>
      <c r="V717" s="49" t="n">
        <v>231745.11</v>
      </c>
      <c r="W717" s="116"/>
      <c r="X717" s="116"/>
    </row>
    <row r="718" s="60" customFormat="true" ht="14.35" hidden="false" customHeight="false" outlineLevel="0" collapsed="false">
      <c r="A718" s="38" t="s">
        <v>1187</v>
      </c>
      <c r="B718" s="54" t="s">
        <v>1188</v>
      </c>
      <c r="C718" s="49" t="n">
        <f aca="false">D718+K718+M718+O718+Q718+S718+T718+U718+V718</f>
        <v>498563</v>
      </c>
      <c r="D718" s="49" t="n">
        <f aca="false">SUM(E718:I718)</f>
        <v>0</v>
      </c>
      <c r="E718" s="49" t="n">
        <v>0</v>
      </c>
      <c r="F718" s="49" t="n">
        <v>0</v>
      </c>
      <c r="G718" s="49" t="n">
        <v>0</v>
      </c>
      <c r="H718" s="49" t="n">
        <v>0</v>
      </c>
      <c r="I718" s="49" t="n">
        <v>0</v>
      </c>
      <c r="J718" s="49" t="n">
        <v>0</v>
      </c>
      <c r="K718" s="49" t="n">
        <v>0</v>
      </c>
      <c r="L718" s="49" t="n">
        <v>0</v>
      </c>
      <c r="M718" s="49" t="n">
        <v>0</v>
      </c>
      <c r="N718" s="49" t="n">
        <v>0</v>
      </c>
      <c r="O718" s="49" t="n">
        <v>0</v>
      </c>
      <c r="P718" s="49" t="n">
        <v>0</v>
      </c>
      <c r="Q718" s="49" t="n">
        <v>0</v>
      </c>
      <c r="R718" s="49" t="n">
        <v>0</v>
      </c>
      <c r="S718" s="49" t="n">
        <v>0</v>
      </c>
      <c r="T718" s="49" t="n">
        <v>0</v>
      </c>
      <c r="U718" s="49" t="n">
        <v>0</v>
      </c>
      <c r="V718" s="49" t="n">
        <v>498563</v>
      </c>
      <c r="W718" s="116"/>
      <c r="X718" s="116"/>
    </row>
    <row r="719" s="80" customFormat="true" ht="14.35" hidden="false" customHeight="false" outlineLevel="0" collapsed="false">
      <c r="A719" s="38" t="s">
        <v>1189</v>
      </c>
      <c r="B719" s="54" t="s">
        <v>1190</v>
      </c>
      <c r="C719" s="49" t="n">
        <f aca="false">D719+K719+M719+O719+Q719+S719+T719+U719+V719</f>
        <v>7002488</v>
      </c>
      <c r="D719" s="49" t="n">
        <f aca="false">SUM(E719:I719)</f>
        <v>0</v>
      </c>
      <c r="E719" s="49" t="n">
        <v>0</v>
      </c>
      <c r="F719" s="49" t="n">
        <v>0</v>
      </c>
      <c r="G719" s="49" t="n">
        <v>0</v>
      </c>
      <c r="H719" s="49" t="n">
        <v>0</v>
      </c>
      <c r="I719" s="49" t="n">
        <v>0</v>
      </c>
      <c r="J719" s="49" t="n">
        <v>0</v>
      </c>
      <c r="K719" s="49" t="n">
        <v>0</v>
      </c>
      <c r="L719" s="49" t="n">
        <v>441.9</v>
      </c>
      <c r="M719" s="49" t="n">
        <v>1474677</v>
      </c>
      <c r="N719" s="49" t="n">
        <v>0</v>
      </c>
      <c r="O719" s="49" t="n">
        <v>0</v>
      </c>
      <c r="P719" s="49" t="n">
        <v>1062</v>
      </c>
      <c r="Q719" s="49" t="n">
        <v>5385503</v>
      </c>
      <c r="R719" s="49" t="n">
        <v>0</v>
      </c>
      <c r="S719" s="49" t="n">
        <v>0</v>
      </c>
      <c r="T719" s="49" t="n">
        <v>0</v>
      </c>
      <c r="U719" s="49" t="n">
        <v>0</v>
      </c>
      <c r="V719" s="49" t="n">
        <v>142308</v>
      </c>
      <c r="W719" s="116"/>
      <c r="X719" s="116"/>
      <c r="AB719" s="60"/>
    </row>
    <row r="720" s="60" customFormat="true" ht="14.35" hidden="false" customHeight="false" outlineLevel="0" collapsed="false">
      <c r="A720" s="38" t="s">
        <v>1191</v>
      </c>
      <c r="B720" s="54" t="s">
        <v>1192</v>
      </c>
      <c r="C720" s="49" t="n">
        <f aca="false">D720+K720+M720+O720+Q720+S720+T720+U720+V720</f>
        <v>8653616.37</v>
      </c>
      <c r="D720" s="49" t="n">
        <f aca="false">SUM(E720:I720)</f>
        <v>0</v>
      </c>
      <c r="E720" s="49" t="n">
        <v>0</v>
      </c>
      <c r="F720" s="49" t="n">
        <v>0</v>
      </c>
      <c r="G720" s="49" t="n">
        <v>0</v>
      </c>
      <c r="H720" s="49" t="n">
        <v>0</v>
      </c>
      <c r="I720" s="49" t="n">
        <v>0</v>
      </c>
      <c r="J720" s="49" t="n">
        <v>0</v>
      </c>
      <c r="K720" s="49" t="n">
        <v>0</v>
      </c>
      <c r="L720" s="49" t="n">
        <v>600</v>
      </c>
      <c r="M720" s="49" t="n">
        <v>2301844.37</v>
      </c>
      <c r="N720" s="49" t="n">
        <v>0</v>
      </c>
      <c r="O720" s="49" t="n">
        <v>0</v>
      </c>
      <c r="P720" s="49" t="n">
        <v>885.6</v>
      </c>
      <c r="Q720" s="49" t="n">
        <v>6268542</v>
      </c>
      <c r="R720" s="49" t="n">
        <v>0</v>
      </c>
      <c r="S720" s="49" t="n">
        <v>0</v>
      </c>
      <c r="T720" s="49" t="n">
        <v>0</v>
      </c>
      <c r="U720" s="49" t="n">
        <v>0</v>
      </c>
      <c r="V720" s="49" t="n">
        <v>83230</v>
      </c>
      <c r="W720" s="116"/>
      <c r="X720" s="116"/>
    </row>
    <row r="721" s="60" customFormat="true" ht="14.35" hidden="false" customHeight="false" outlineLevel="0" collapsed="false">
      <c r="A721" s="38" t="s">
        <v>1193</v>
      </c>
      <c r="B721" s="54" t="s">
        <v>1194</v>
      </c>
      <c r="C721" s="49" t="n">
        <f aca="false">D721+K721+M721+O721+Q721+S721+T721+U721+V721</f>
        <v>8681329.93</v>
      </c>
      <c r="D721" s="49" t="n">
        <f aca="false">SUM(E721:I721)</f>
        <v>0</v>
      </c>
      <c r="E721" s="49" t="n">
        <v>0</v>
      </c>
      <c r="F721" s="49" t="n">
        <v>0</v>
      </c>
      <c r="G721" s="49" t="n">
        <v>0</v>
      </c>
      <c r="H721" s="49" t="n">
        <v>0</v>
      </c>
      <c r="I721" s="49" t="n">
        <v>0</v>
      </c>
      <c r="J721" s="49" t="n">
        <v>0</v>
      </c>
      <c r="K721" s="49" t="n">
        <v>0</v>
      </c>
      <c r="L721" s="49" t="n">
        <v>600</v>
      </c>
      <c r="M721" s="49" t="n">
        <v>2305436.93</v>
      </c>
      <c r="N721" s="49" t="n">
        <v>0</v>
      </c>
      <c r="O721" s="49" t="n">
        <v>0</v>
      </c>
      <c r="P721" s="49" t="n">
        <v>885.6</v>
      </c>
      <c r="Q721" s="49" t="n">
        <v>6292447</v>
      </c>
      <c r="R721" s="49" t="n">
        <v>0</v>
      </c>
      <c r="S721" s="49" t="n">
        <v>0</v>
      </c>
      <c r="T721" s="49" t="n">
        <v>0</v>
      </c>
      <c r="U721" s="49" t="n">
        <v>0</v>
      </c>
      <c r="V721" s="49" t="n">
        <v>83446</v>
      </c>
      <c r="W721" s="116"/>
      <c r="X721" s="116"/>
    </row>
    <row r="722" s="60" customFormat="true" ht="14.35" hidden="false" customHeight="false" outlineLevel="0" collapsed="false">
      <c r="A722" s="38" t="s">
        <v>1195</v>
      </c>
      <c r="B722" s="54" t="s">
        <v>1196</v>
      </c>
      <c r="C722" s="49" t="n">
        <f aca="false">D722+K722+M722+O722+Q722+S722+T722+U722+V722</f>
        <v>5247917</v>
      </c>
      <c r="D722" s="49" t="n">
        <f aca="false">SUM(E722:I722)</f>
        <v>0</v>
      </c>
      <c r="E722" s="49" t="n">
        <v>0</v>
      </c>
      <c r="F722" s="49" t="n">
        <v>0</v>
      </c>
      <c r="G722" s="49" t="n">
        <v>0</v>
      </c>
      <c r="H722" s="49" t="n">
        <v>0</v>
      </c>
      <c r="I722" s="49" t="n">
        <v>0</v>
      </c>
      <c r="J722" s="49" t="n">
        <v>0</v>
      </c>
      <c r="K722" s="49" t="n">
        <v>0</v>
      </c>
      <c r="L722" s="49" t="n">
        <v>0</v>
      </c>
      <c r="M722" s="49" t="n">
        <v>0</v>
      </c>
      <c r="N722" s="49" t="n">
        <v>0</v>
      </c>
      <c r="O722" s="49" t="n">
        <v>0</v>
      </c>
      <c r="P722" s="49" t="n">
        <v>1070.6</v>
      </c>
      <c r="Q722" s="49" t="n">
        <v>5190909</v>
      </c>
      <c r="R722" s="49" t="n">
        <v>0</v>
      </c>
      <c r="S722" s="49" t="n">
        <v>0</v>
      </c>
      <c r="T722" s="49" t="n">
        <v>0</v>
      </c>
      <c r="U722" s="49" t="n">
        <v>0</v>
      </c>
      <c r="V722" s="49" t="n">
        <v>57008</v>
      </c>
      <c r="W722" s="116"/>
      <c r="X722" s="116"/>
    </row>
    <row r="723" s="60" customFormat="true" ht="14.35" hidden="false" customHeight="false" outlineLevel="0" collapsed="false">
      <c r="A723" s="38" t="s">
        <v>1197</v>
      </c>
      <c r="B723" s="54" t="s">
        <v>1198</v>
      </c>
      <c r="C723" s="49" t="n">
        <f aca="false">D723+K723+M723+O723+Q723+S723+T723+U723+V723</f>
        <v>4947787.51</v>
      </c>
      <c r="D723" s="49" t="n">
        <f aca="false">SUM(E723:I723)</f>
        <v>0</v>
      </c>
      <c r="E723" s="49" t="n">
        <v>0</v>
      </c>
      <c r="F723" s="49" t="n">
        <v>0</v>
      </c>
      <c r="G723" s="49" t="n">
        <v>0</v>
      </c>
      <c r="H723" s="49" t="n">
        <v>0</v>
      </c>
      <c r="I723" s="49" t="n">
        <v>0</v>
      </c>
      <c r="J723" s="49" t="n">
        <v>0</v>
      </c>
      <c r="K723" s="49" t="n">
        <v>0</v>
      </c>
      <c r="L723" s="49" t="n">
        <v>1206</v>
      </c>
      <c r="M723" s="49" t="n">
        <v>4417210</v>
      </c>
      <c r="N723" s="49" t="n">
        <v>0</v>
      </c>
      <c r="O723" s="49" t="n">
        <v>0</v>
      </c>
      <c r="P723" s="49" t="n">
        <v>0</v>
      </c>
      <c r="Q723" s="49" t="n">
        <v>0</v>
      </c>
      <c r="R723" s="49" t="n">
        <v>0</v>
      </c>
      <c r="S723" s="49" t="n">
        <v>0</v>
      </c>
      <c r="T723" s="49" t="n">
        <v>0</v>
      </c>
      <c r="U723" s="49" t="n">
        <v>0</v>
      </c>
      <c r="V723" s="49" t="n">
        <v>530577.51</v>
      </c>
      <c r="W723" s="116"/>
      <c r="X723" s="116"/>
    </row>
    <row r="724" s="60" customFormat="true" ht="14.35" hidden="false" customHeight="false" outlineLevel="0" collapsed="false">
      <c r="A724" s="38" t="s">
        <v>1199</v>
      </c>
      <c r="B724" s="54" t="s">
        <v>1200</v>
      </c>
      <c r="C724" s="49" t="n">
        <f aca="false">D724+K724+M724+O724+Q724+S724+T724+U724+V724</f>
        <v>5772998</v>
      </c>
      <c r="D724" s="49" t="n">
        <f aca="false">SUM(E724:I724)</f>
        <v>0</v>
      </c>
      <c r="E724" s="49" t="n">
        <v>0</v>
      </c>
      <c r="F724" s="49" t="n">
        <v>0</v>
      </c>
      <c r="G724" s="49" t="n">
        <v>0</v>
      </c>
      <c r="H724" s="49" t="n">
        <v>0</v>
      </c>
      <c r="I724" s="49" t="n">
        <v>0</v>
      </c>
      <c r="J724" s="49" t="n">
        <v>0</v>
      </c>
      <c r="K724" s="49" t="n">
        <v>0</v>
      </c>
      <c r="L724" s="49" t="n">
        <v>0</v>
      </c>
      <c r="M724" s="49" t="n">
        <v>0</v>
      </c>
      <c r="N724" s="49" t="n">
        <v>0</v>
      </c>
      <c r="O724" s="49" t="n">
        <v>0</v>
      </c>
      <c r="P724" s="49" t="n">
        <v>1143.2</v>
      </c>
      <c r="Q724" s="49" t="n">
        <v>5715893</v>
      </c>
      <c r="R724" s="49" t="n">
        <v>0</v>
      </c>
      <c r="S724" s="49" t="n">
        <v>0</v>
      </c>
      <c r="T724" s="49" t="n">
        <v>0</v>
      </c>
      <c r="U724" s="49" t="n">
        <v>0</v>
      </c>
      <c r="V724" s="49" t="n">
        <v>57105</v>
      </c>
      <c r="W724" s="116"/>
      <c r="X724" s="116"/>
    </row>
    <row r="725" s="60" customFormat="true" ht="14.35" hidden="false" customHeight="false" outlineLevel="0" collapsed="false">
      <c r="A725" s="38" t="s">
        <v>1201</v>
      </c>
      <c r="B725" s="54" t="s">
        <v>1202</v>
      </c>
      <c r="C725" s="49" t="n">
        <f aca="false">D725+K725+M725+O725+Q725+S725+T725+U725+V725</f>
        <v>2157279.84</v>
      </c>
      <c r="D725" s="49" t="n">
        <f aca="false">SUM(E725:I725)</f>
        <v>0</v>
      </c>
      <c r="E725" s="49" t="n">
        <v>0</v>
      </c>
      <c r="F725" s="49" t="n">
        <v>0</v>
      </c>
      <c r="G725" s="49" t="n">
        <v>0</v>
      </c>
      <c r="H725" s="49" t="n">
        <v>0</v>
      </c>
      <c r="I725" s="49" t="n">
        <v>0</v>
      </c>
      <c r="J725" s="49" t="n">
        <v>0</v>
      </c>
      <c r="K725" s="49" t="n">
        <v>0</v>
      </c>
      <c r="L725" s="49" t="n">
        <v>600</v>
      </c>
      <c r="M725" s="49" t="n">
        <v>2095641.84</v>
      </c>
      <c r="N725" s="49" t="n">
        <v>0</v>
      </c>
      <c r="O725" s="49" t="n">
        <v>0</v>
      </c>
      <c r="P725" s="49" t="n">
        <v>0</v>
      </c>
      <c r="Q725" s="49" t="n">
        <v>0</v>
      </c>
      <c r="R725" s="49" t="n">
        <v>0</v>
      </c>
      <c r="S725" s="49" t="n">
        <v>0</v>
      </c>
      <c r="T725" s="49" t="n">
        <v>0</v>
      </c>
      <c r="U725" s="49" t="n">
        <v>0</v>
      </c>
      <c r="V725" s="49" t="n">
        <v>61638</v>
      </c>
      <c r="W725" s="116"/>
      <c r="X725" s="116"/>
    </row>
    <row r="726" s="60" customFormat="true" ht="14.35" hidden="false" customHeight="false" outlineLevel="0" collapsed="false">
      <c r="A726" s="38" t="s">
        <v>1203</v>
      </c>
      <c r="B726" s="54" t="s">
        <v>1204</v>
      </c>
      <c r="C726" s="49" t="n">
        <f aca="false">D726+K726+M726+O726+Q726+S726+T726+U726+V726</f>
        <v>9542798</v>
      </c>
      <c r="D726" s="49" t="n">
        <f aca="false">SUM(E726:I726)</f>
        <v>0</v>
      </c>
      <c r="E726" s="49" t="n">
        <v>0</v>
      </c>
      <c r="F726" s="49" t="n">
        <v>0</v>
      </c>
      <c r="G726" s="49" t="n">
        <v>0</v>
      </c>
      <c r="H726" s="49" t="n">
        <v>0</v>
      </c>
      <c r="I726" s="49" t="n">
        <v>0</v>
      </c>
      <c r="J726" s="49" t="n">
        <v>0</v>
      </c>
      <c r="K726" s="49" t="n">
        <v>0</v>
      </c>
      <c r="L726" s="49" t="n">
        <v>694.91</v>
      </c>
      <c r="M726" s="49" t="n">
        <v>2541103</v>
      </c>
      <c r="N726" s="49" t="n">
        <v>0</v>
      </c>
      <c r="O726" s="49" t="n">
        <v>0</v>
      </c>
      <c r="P726" s="49" t="n">
        <v>1180.8</v>
      </c>
      <c r="Q726" s="49" t="n">
        <v>6890062</v>
      </c>
      <c r="R726" s="49" t="n">
        <v>0</v>
      </c>
      <c r="S726" s="49" t="n">
        <v>0</v>
      </c>
      <c r="T726" s="49" t="n">
        <v>0</v>
      </c>
      <c r="U726" s="49" t="n">
        <v>0</v>
      </c>
      <c r="V726" s="49" t="n">
        <v>111633</v>
      </c>
      <c r="W726" s="116"/>
      <c r="X726" s="116"/>
    </row>
    <row r="727" s="60" customFormat="true" ht="14.35" hidden="false" customHeight="false" outlineLevel="0" collapsed="false">
      <c r="A727" s="38" t="s">
        <v>1205</v>
      </c>
      <c r="B727" s="54" t="s">
        <v>209</v>
      </c>
      <c r="C727" s="49" t="n">
        <f aca="false">D727+K727+M727+O727+Q727+S727+T727+U727+V727</f>
        <v>2255528</v>
      </c>
      <c r="D727" s="49" t="n">
        <f aca="false">SUM(E727:I727)</f>
        <v>0</v>
      </c>
      <c r="E727" s="49" t="n">
        <v>0</v>
      </c>
      <c r="F727" s="49" t="n">
        <v>0</v>
      </c>
      <c r="G727" s="49" t="n">
        <v>0</v>
      </c>
      <c r="H727" s="49" t="n">
        <v>0</v>
      </c>
      <c r="I727" s="49" t="n">
        <v>0</v>
      </c>
      <c r="J727" s="49" t="n">
        <v>0</v>
      </c>
      <c r="K727" s="49" t="n">
        <v>0</v>
      </c>
      <c r="L727" s="49" t="n">
        <v>708.72</v>
      </c>
      <c r="M727" s="49" t="n">
        <v>2255528</v>
      </c>
      <c r="N727" s="49" t="n">
        <v>0</v>
      </c>
      <c r="O727" s="49" t="n">
        <v>0</v>
      </c>
      <c r="P727" s="49" t="n">
        <v>0</v>
      </c>
      <c r="Q727" s="49" t="n">
        <v>0</v>
      </c>
      <c r="R727" s="49" t="n">
        <v>0</v>
      </c>
      <c r="S727" s="49" t="n">
        <v>0</v>
      </c>
      <c r="T727" s="49" t="n">
        <v>0</v>
      </c>
      <c r="U727" s="49" t="n">
        <v>0</v>
      </c>
      <c r="V727" s="49" t="n">
        <v>0</v>
      </c>
      <c r="W727" s="116"/>
      <c r="X727" s="116"/>
    </row>
    <row r="728" s="60" customFormat="true" ht="14.35" hidden="false" customHeight="false" outlineLevel="0" collapsed="false">
      <c r="A728" s="38" t="s">
        <v>1206</v>
      </c>
      <c r="B728" s="54" t="s">
        <v>1207</v>
      </c>
      <c r="C728" s="49" t="n">
        <f aca="false">D728+K728+M728+O728+Q728+S728+T728+U728+V728</f>
        <v>2871420.5</v>
      </c>
      <c r="D728" s="49" t="n">
        <f aca="false">SUM(E728:I728)</f>
        <v>0</v>
      </c>
      <c r="E728" s="49" t="n">
        <v>0</v>
      </c>
      <c r="F728" s="49" t="n">
        <v>0</v>
      </c>
      <c r="G728" s="49" t="n">
        <v>0</v>
      </c>
      <c r="H728" s="49" t="n">
        <v>0</v>
      </c>
      <c r="I728" s="49" t="n">
        <v>0</v>
      </c>
      <c r="J728" s="49" t="n">
        <v>0</v>
      </c>
      <c r="K728" s="49" t="n">
        <v>0</v>
      </c>
      <c r="L728" s="49" t="n">
        <v>763</v>
      </c>
      <c r="M728" s="49" t="n">
        <v>2871420.5</v>
      </c>
      <c r="N728" s="49" t="n">
        <v>0</v>
      </c>
      <c r="O728" s="49" t="n">
        <v>0</v>
      </c>
      <c r="P728" s="49" t="n">
        <v>0</v>
      </c>
      <c r="Q728" s="49" t="n">
        <v>0</v>
      </c>
      <c r="R728" s="49" t="n">
        <v>0</v>
      </c>
      <c r="S728" s="49" t="n">
        <v>0</v>
      </c>
      <c r="T728" s="49" t="n">
        <v>0</v>
      </c>
      <c r="U728" s="49" t="n">
        <v>0</v>
      </c>
      <c r="V728" s="49" t="n">
        <v>0</v>
      </c>
      <c r="W728" s="116"/>
      <c r="X728" s="116"/>
    </row>
    <row r="729" s="60" customFormat="true" ht="14.35" hidden="false" customHeight="false" outlineLevel="0" collapsed="false">
      <c r="A729" s="38" t="s">
        <v>1208</v>
      </c>
      <c r="B729" s="54" t="s">
        <v>1209</v>
      </c>
      <c r="C729" s="49" t="n">
        <f aca="false">D729+K729+M729+O729+Q729+S729+T729+U729+V729</f>
        <v>5035758</v>
      </c>
      <c r="D729" s="49" t="n">
        <f aca="false">SUM(E729:I729)</f>
        <v>0</v>
      </c>
      <c r="E729" s="49" t="n">
        <v>0</v>
      </c>
      <c r="F729" s="49" t="n">
        <v>0</v>
      </c>
      <c r="G729" s="49" t="n">
        <v>0</v>
      </c>
      <c r="H729" s="49" t="n">
        <v>0</v>
      </c>
      <c r="I729" s="49" t="n">
        <v>0</v>
      </c>
      <c r="J729" s="49" t="n">
        <v>0</v>
      </c>
      <c r="K729" s="49" t="n">
        <v>0</v>
      </c>
      <c r="L729" s="49" t="n">
        <v>0</v>
      </c>
      <c r="M729" s="49" t="n">
        <v>0</v>
      </c>
      <c r="N729" s="49" t="n">
        <v>0</v>
      </c>
      <c r="O729" s="49" t="n">
        <v>0</v>
      </c>
      <c r="P729" s="49" t="n">
        <v>1626</v>
      </c>
      <c r="Q729" s="49" t="n">
        <v>5035758</v>
      </c>
      <c r="R729" s="49" t="n">
        <v>0</v>
      </c>
      <c r="S729" s="49" t="n">
        <v>0</v>
      </c>
      <c r="T729" s="49" t="n">
        <v>0</v>
      </c>
      <c r="U729" s="49" t="n">
        <v>0</v>
      </c>
      <c r="V729" s="49" t="n">
        <v>0</v>
      </c>
      <c r="W729" s="116"/>
      <c r="X729" s="116"/>
    </row>
    <row r="730" s="60" customFormat="true" ht="14.35" hidden="false" customHeight="false" outlineLevel="0" collapsed="false">
      <c r="A730" s="38" t="s">
        <v>1210</v>
      </c>
      <c r="B730" s="54" t="s">
        <v>568</v>
      </c>
      <c r="C730" s="49" t="n">
        <f aca="false">D730+K730+M730+O730+Q730+S730+T730+U730+V730</f>
        <v>173606</v>
      </c>
      <c r="D730" s="49" t="n">
        <f aca="false">SUM(E730:I730)</f>
        <v>0</v>
      </c>
      <c r="E730" s="49" t="n">
        <v>0</v>
      </c>
      <c r="F730" s="49" t="n">
        <v>0</v>
      </c>
      <c r="G730" s="49" t="n">
        <v>0</v>
      </c>
      <c r="H730" s="49" t="n">
        <v>0</v>
      </c>
      <c r="I730" s="49" t="n">
        <v>0</v>
      </c>
      <c r="J730" s="49" t="n">
        <v>0</v>
      </c>
      <c r="K730" s="49" t="n">
        <v>0</v>
      </c>
      <c r="L730" s="49" t="n">
        <v>0</v>
      </c>
      <c r="M730" s="49" t="n">
        <v>0</v>
      </c>
      <c r="N730" s="49" t="n">
        <v>0</v>
      </c>
      <c r="O730" s="49" t="n">
        <v>0</v>
      </c>
      <c r="P730" s="49" t="n">
        <v>0</v>
      </c>
      <c r="Q730" s="49" t="n">
        <v>0</v>
      </c>
      <c r="R730" s="49" t="n">
        <v>0</v>
      </c>
      <c r="S730" s="49" t="n">
        <v>0</v>
      </c>
      <c r="T730" s="49" t="n">
        <v>0</v>
      </c>
      <c r="U730" s="49" t="n">
        <v>0</v>
      </c>
      <c r="V730" s="49" t="n">
        <v>173606</v>
      </c>
      <c r="W730" s="116"/>
      <c r="X730" s="116"/>
    </row>
    <row r="731" s="60" customFormat="true" ht="14.35" hidden="false" customHeight="false" outlineLevel="0" collapsed="false">
      <c r="A731" s="38" t="s">
        <v>1211</v>
      </c>
      <c r="B731" s="54" t="s">
        <v>1212</v>
      </c>
      <c r="C731" s="49" t="n">
        <f aca="false">D731+K731+M731+O731+Q731+S731+T731+U731+V731</f>
        <v>4699799</v>
      </c>
      <c r="D731" s="49" t="n">
        <f aca="false">SUM(E731:I731)</f>
        <v>0</v>
      </c>
      <c r="E731" s="49" t="n">
        <v>0</v>
      </c>
      <c r="F731" s="49" t="n">
        <v>0</v>
      </c>
      <c r="G731" s="49" t="n">
        <v>0</v>
      </c>
      <c r="H731" s="49" t="n">
        <v>0</v>
      </c>
      <c r="I731" s="49" t="n">
        <v>0</v>
      </c>
      <c r="J731" s="49" t="n">
        <v>0</v>
      </c>
      <c r="K731" s="49" t="n">
        <v>0</v>
      </c>
      <c r="L731" s="49" t="n">
        <v>0</v>
      </c>
      <c r="M731" s="49" t="n">
        <v>0</v>
      </c>
      <c r="N731" s="49" t="n">
        <v>0</v>
      </c>
      <c r="O731" s="49" t="n">
        <v>0</v>
      </c>
      <c r="P731" s="49" t="n">
        <v>590.4</v>
      </c>
      <c r="Q731" s="49" t="n">
        <v>4594786</v>
      </c>
      <c r="R731" s="49" t="n">
        <v>0</v>
      </c>
      <c r="S731" s="49" t="n">
        <v>0</v>
      </c>
      <c r="T731" s="49" t="n">
        <v>0</v>
      </c>
      <c r="U731" s="49" t="n">
        <v>0</v>
      </c>
      <c r="V731" s="49" t="n">
        <v>105013</v>
      </c>
      <c r="W731" s="116"/>
      <c r="X731" s="116"/>
    </row>
    <row r="732" s="60" customFormat="true" ht="14.35" hidden="false" customHeight="false" outlineLevel="0" collapsed="false">
      <c r="A732" s="38" t="s">
        <v>1213</v>
      </c>
      <c r="B732" s="54" t="s">
        <v>570</v>
      </c>
      <c r="C732" s="49" t="n">
        <f aca="false">D732+K732+M732+O732+Q732+S732+T732+U732+V732</f>
        <v>4334527</v>
      </c>
      <c r="D732" s="49" t="n">
        <f aca="false">SUM(E732:I732)</f>
        <v>0</v>
      </c>
      <c r="E732" s="49" t="n">
        <v>0</v>
      </c>
      <c r="F732" s="49" t="n">
        <v>0</v>
      </c>
      <c r="G732" s="49" t="n">
        <v>0</v>
      </c>
      <c r="H732" s="49" t="n">
        <v>0</v>
      </c>
      <c r="I732" s="49" t="n">
        <v>0</v>
      </c>
      <c r="J732" s="49" t="n">
        <v>0</v>
      </c>
      <c r="K732" s="49" t="n">
        <v>0</v>
      </c>
      <c r="L732" s="49" t="n">
        <v>0</v>
      </c>
      <c r="M732" s="49" t="n">
        <v>0</v>
      </c>
      <c r="N732" s="49" t="n">
        <v>0</v>
      </c>
      <c r="O732" s="49" t="n">
        <v>0</v>
      </c>
      <c r="P732" s="49" t="n">
        <v>787.2</v>
      </c>
      <c r="Q732" s="49" t="n">
        <v>4229403</v>
      </c>
      <c r="R732" s="49" t="n">
        <v>0</v>
      </c>
      <c r="S732" s="49" t="n">
        <v>0</v>
      </c>
      <c r="T732" s="49" t="n">
        <v>0</v>
      </c>
      <c r="U732" s="49" t="n">
        <v>0</v>
      </c>
      <c r="V732" s="49" t="n">
        <v>105124</v>
      </c>
      <c r="W732" s="116"/>
      <c r="X732" s="116"/>
    </row>
    <row r="733" s="60" customFormat="true" ht="14.35" hidden="false" customHeight="false" outlineLevel="0" collapsed="false">
      <c r="A733" s="38" t="s">
        <v>1214</v>
      </c>
      <c r="B733" s="54" t="s">
        <v>572</v>
      </c>
      <c r="C733" s="49" t="n">
        <f aca="false">D733+K733+M733+O733+Q733+S733+T733+U733+V733</f>
        <v>6255953</v>
      </c>
      <c r="D733" s="49" t="n">
        <f aca="false">SUM(E733:I733)</f>
        <v>0</v>
      </c>
      <c r="E733" s="49" t="n">
        <v>0</v>
      </c>
      <c r="F733" s="49" t="n">
        <v>0</v>
      </c>
      <c r="G733" s="49" t="n">
        <v>0</v>
      </c>
      <c r="H733" s="49" t="n">
        <v>0</v>
      </c>
      <c r="I733" s="49" t="n">
        <v>0</v>
      </c>
      <c r="J733" s="49" t="n">
        <v>0</v>
      </c>
      <c r="K733" s="49" t="n">
        <v>0</v>
      </c>
      <c r="L733" s="49" t="n">
        <v>490</v>
      </c>
      <c r="M733" s="49" t="n">
        <v>1623423</v>
      </c>
      <c r="N733" s="49" t="n">
        <v>0</v>
      </c>
      <c r="O733" s="49" t="n">
        <v>0</v>
      </c>
      <c r="P733" s="49" t="n">
        <v>787.2</v>
      </c>
      <c r="Q733" s="49" t="n">
        <v>4527506</v>
      </c>
      <c r="R733" s="49" t="n">
        <v>0</v>
      </c>
      <c r="S733" s="49" t="n">
        <v>0</v>
      </c>
      <c r="T733" s="49" t="n">
        <v>0</v>
      </c>
      <c r="U733" s="49" t="n">
        <v>0</v>
      </c>
      <c r="V733" s="49" t="n">
        <v>105024</v>
      </c>
      <c r="W733" s="116"/>
      <c r="X733" s="116"/>
    </row>
    <row r="734" s="60" customFormat="true" ht="14.35" hidden="false" customHeight="false" outlineLevel="0" collapsed="false">
      <c r="A734" s="38" t="s">
        <v>1215</v>
      </c>
      <c r="B734" s="54" t="s">
        <v>1216</v>
      </c>
      <c r="C734" s="49" t="n">
        <f aca="false">D734+K734+M734+O734+Q734+S734+T734+U734+V734</f>
        <v>4942403</v>
      </c>
      <c r="D734" s="49" t="n">
        <f aca="false">SUM(E734:I734)</f>
        <v>0</v>
      </c>
      <c r="E734" s="49" t="n">
        <v>0</v>
      </c>
      <c r="F734" s="49" t="n">
        <v>0</v>
      </c>
      <c r="G734" s="49" t="n">
        <v>0</v>
      </c>
      <c r="H734" s="49" t="n">
        <v>0</v>
      </c>
      <c r="I734" s="49" t="n">
        <v>0</v>
      </c>
      <c r="J734" s="49" t="n">
        <v>0</v>
      </c>
      <c r="K734" s="49" t="n">
        <v>0</v>
      </c>
      <c r="L734" s="49" t="n">
        <v>0</v>
      </c>
      <c r="M734" s="49" t="n">
        <v>0</v>
      </c>
      <c r="N734" s="49" t="n">
        <v>0</v>
      </c>
      <c r="O734" s="49" t="n">
        <v>0</v>
      </c>
      <c r="P734" s="49" t="n">
        <v>787.2</v>
      </c>
      <c r="Q734" s="49" t="n">
        <v>4838898</v>
      </c>
      <c r="R734" s="49" t="n">
        <v>0</v>
      </c>
      <c r="S734" s="49" t="n">
        <v>0</v>
      </c>
      <c r="T734" s="49" t="n">
        <v>0</v>
      </c>
      <c r="U734" s="49" t="n">
        <v>0</v>
      </c>
      <c r="V734" s="49" t="n">
        <v>103505</v>
      </c>
      <c r="W734" s="116"/>
      <c r="X734" s="116"/>
    </row>
    <row r="735" s="60" customFormat="true" ht="14.35" hidden="false" customHeight="false" outlineLevel="0" collapsed="false">
      <c r="A735" s="38" t="s">
        <v>1217</v>
      </c>
      <c r="B735" s="54" t="s">
        <v>574</v>
      </c>
      <c r="C735" s="49" t="n">
        <f aca="false">D735+K735+M735+O735+Q735+S735+T735+U735+V735</f>
        <v>4668833</v>
      </c>
      <c r="D735" s="49" t="n">
        <f aca="false">SUM(E735:I735)</f>
        <v>0</v>
      </c>
      <c r="E735" s="49" t="n">
        <v>0</v>
      </c>
      <c r="F735" s="49" t="n">
        <v>0</v>
      </c>
      <c r="G735" s="49" t="n">
        <v>0</v>
      </c>
      <c r="H735" s="49" t="n">
        <v>0</v>
      </c>
      <c r="I735" s="143" t="n">
        <v>0</v>
      </c>
      <c r="J735" s="49" t="n">
        <v>0</v>
      </c>
      <c r="K735" s="49" t="n">
        <v>0</v>
      </c>
      <c r="L735" s="49" t="n">
        <v>0</v>
      </c>
      <c r="M735" s="49" t="n">
        <v>0</v>
      </c>
      <c r="N735" s="49" t="n">
        <v>0</v>
      </c>
      <c r="O735" s="49" t="n">
        <v>0</v>
      </c>
      <c r="P735" s="49" t="n">
        <v>787.2</v>
      </c>
      <c r="Q735" s="49" t="n">
        <v>4563671</v>
      </c>
      <c r="R735" s="49" t="n">
        <v>0</v>
      </c>
      <c r="S735" s="49" t="n">
        <v>0</v>
      </c>
      <c r="T735" s="49" t="n">
        <v>0</v>
      </c>
      <c r="U735" s="49" t="n">
        <v>0</v>
      </c>
      <c r="V735" s="49" t="n">
        <v>105162</v>
      </c>
      <c r="W735" s="116"/>
      <c r="X735" s="116"/>
    </row>
    <row r="736" s="60" customFormat="true" ht="14.35" hidden="false" customHeight="false" outlineLevel="0" collapsed="false">
      <c r="A736" s="38" t="s">
        <v>1218</v>
      </c>
      <c r="B736" s="54" t="s">
        <v>1219</v>
      </c>
      <c r="C736" s="49" t="n">
        <f aca="false">D736+K736+M736+O736+Q736+S736+T736+U736+V736</f>
        <v>13452974</v>
      </c>
      <c r="D736" s="49" t="n">
        <f aca="false">SUM(E736:I736)</f>
        <v>1117279</v>
      </c>
      <c r="E736" s="49" t="n">
        <v>0</v>
      </c>
      <c r="F736" s="49" t="n">
        <v>0</v>
      </c>
      <c r="G736" s="49" t="n">
        <v>0</v>
      </c>
      <c r="H736" s="144" t="n">
        <v>0</v>
      </c>
      <c r="I736" s="49" t="n">
        <v>1117279</v>
      </c>
      <c r="J736" s="145" t="n">
        <v>0</v>
      </c>
      <c r="K736" s="49" t="n">
        <v>0</v>
      </c>
      <c r="L736" s="49" t="n">
        <v>1100</v>
      </c>
      <c r="M736" s="49" t="n">
        <v>3979768</v>
      </c>
      <c r="N736" s="49" t="n">
        <v>0</v>
      </c>
      <c r="O736" s="49" t="n">
        <v>0</v>
      </c>
      <c r="P736" s="49" t="n">
        <v>1574.4</v>
      </c>
      <c r="Q736" s="49" t="n">
        <v>7866191</v>
      </c>
      <c r="R736" s="49" t="n">
        <v>0</v>
      </c>
      <c r="S736" s="49" t="n">
        <v>0</v>
      </c>
      <c r="T736" s="49" t="n">
        <v>0</v>
      </c>
      <c r="U736" s="49" t="n">
        <v>0</v>
      </c>
      <c r="V736" s="49" t="n">
        <v>489736</v>
      </c>
      <c r="W736" s="116"/>
      <c r="X736" s="116"/>
    </row>
    <row r="737" s="60" customFormat="true" ht="14.35" hidden="false" customHeight="false" outlineLevel="0" collapsed="false">
      <c r="A737" s="38" t="s">
        <v>1220</v>
      </c>
      <c r="B737" s="54" t="s">
        <v>1221</v>
      </c>
      <c r="C737" s="49" t="n">
        <f aca="false">D737+K737+M737+O737+Q737+S737+T737+U737+V737</f>
        <v>517885</v>
      </c>
      <c r="D737" s="49" t="n">
        <f aca="false">SUM(E737:I737)</f>
        <v>0</v>
      </c>
      <c r="E737" s="49" t="n">
        <v>0</v>
      </c>
      <c r="F737" s="49" t="n">
        <v>0</v>
      </c>
      <c r="G737" s="49" t="n">
        <v>0</v>
      </c>
      <c r="H737" s="49" t="n">
        <v>0</v>
      </c>
      <c r="I737" s="146" t="n">
        <v>0</v>
      </c>
      <c r="J737" s="49" t="n">
        <v>0</v>
      </c>
      <c r="K737" s="49" t="n">
        <v>0</v>
      </c>
      <c r="L737" s="49" t="n">
        <v>0</v>
      </c>
      <c r="M737" s="49" t="n">
        <v>0</v>
      </c>
      <c r="N737" s="49" t="n">
        <v>0</v>
      </c>
      <c r="O737" s="49" t="n">
        <v>0</v>
      </c>
      <c r="P737" s="49" t="n">
        <v>0</v>
      </c>
      <c r="Q737" s="49" t="n">
        <v>0</v>
      </c>
      <c r="R737" s="49" t="n">
        <v>0</v>
      </c>
      <c r="S737" s="49" t="n">
        <v>0</v>
      </c>
      <c r="T737" s="49" t="n">
        <v>0</v>
      </c>
      <c r="U737" s="49" t="n">
        <v>0</v>
      </c>
      <c r="V737" s="49" t="n">
        <v>517885</v>
      </c>
      <c r="W737" s="116"/>
      <c r="X737" s="116"/>
    </row>
    <row r="738" s="60" customFormat="true" ht="14.35" hidden="false" customHeight="false" outlineLevel="0" collapsed="false">
      <c r="A738" s="38" t="s">
        <v>1222</v>
      </c>
      <c r="B738" s="54" t="s">
        <v>580</v>
      </c>
      <c r="C738" s="49" t="n">
        <f aca="false">D738+K738+M738+O738+Q738+S738+T738+U738+V738</f>
        <v>6161033</v>
      </c>
      <c r="D738" s="49" t="n">
        <f aca="false">SUM(E738:I738)</f>
        <v>1703008</v>
      </c>
      <c r="E738" s="49" t="n">
        <v>0</v>
      </c>
      <c r="F738" s="49" t="n">
        <v>0</v>
      </c>
      <c r="G738" s="49" t="n">
        <v>0</v>
      </c>
      <c r="H738" s="49" t="n">
        <v>0</v>
      </c>
      <c r="I738" s="49" t="n">
        <v>1703008</v>
      </c>
      <c r="J738" s="49" t="n">
        <v>0</v>
      </c>
      <c r="K738" s="49" t="n">
        <v>0</v>
      </c>
      <c r="L738" s="49" t="n">
        <v>1200</v>
      </c>
      <c r="M738" s="49" t="n">
        <v>4301408</v>
      </c>
      <c r="N738" s="49" t="n">
        <v>0</v>
      </c>
      <c r="O738" s="49" t="n">
        <v>0</v>
      </c>
      <c r="P738" s="49" t="n">
        <v>0</v>
      </c>
      <c r="Q738" s="49" t="n">
        <v>0</v>
      </c>
      <c r="R738" s="49" t="n">
        <v>0</v>
      </c>
      <c r="S738" s="49" t="n">
        <v>0</v>
      </c>
      <c r="T738" s="49" t="n">
        <v>0</v>
      </c>
      <c r="U738" s="49" t="n">
        <v>0</v>
      </c>
      <c r="V738" s="49" t="n">
        <v>156617</v>
      </c>
      <c r="W738" s="116"/>
      <c r="X738" s="116"/>
    </row>
    <row r="739" s="60" customFormat="true" ht="14.35" hidden="false" customHeight="false" outlineLevel="0" collapsed="false">
      <c r="A739" s="38" t="s">
        <v>1223</v>
      </c>
      <c r="B739" s="54" t="s">
        <v>1224</v>
      </c>
      <c r="C739" s="49" t="n">
        <f aca="false">D739+K739+M739+O739+Q739+S739+T739+U739+V739</f>
        <v>5359268</v>
      </c>
      <c r="D739" s="49" t="n">
        <f aca="false">SUM(E739:I739)</f>
        <v>0</v>
      </c>
      <c r="E739" s="49" t="n">
        <v>0</v>
      </c>
      <c r="F739" s="49" t="n">
        <v>0</v>
      </c>
      <c r="G739" s="49" t="n">
        <v>0</v>
      </c>
      <c r="H739" s="49" t="n">
        <v>0</v>
      </c>
      <c r="I739" s="49" t="n">
        <v>0</v>
      </c>
      <c r="J739" s="49" t="n">
        <v>0</v>
      </c>
      <c r="K739" s="49" t="n">
        <v>0</v>
      </c>
      <c r="L739" s="49" t="n">
        <v>1345</v>
      </c>
      <c r="M739" s="49" t="n">
        <v>5068195</v>
      </c>
      <c r="N739" s="49" t="n">
        <v>0</v>
      </c>
      <c r="O739" s="49" t="n">
        <v>0</v>
      </c>
      <c r="P739" s="49" t="n">
        <v>0</v>
      </c>
      <c r="Q739" s="49" t="n">
        <v>0</v>
      </c>
      <c r="R739" s="49" t="n">
        <v>0</v>
      </c>
      <c r="S739" s="49" t="n">
        <v>0</v>
      </c>
      <c r="T739" s="49" t="n">
        <v>0</v>
      </c>
      <c r="U739" s="49" t="n">
        <v>0</v>
      </c>
      <c r="V739" s="49" t="n">
        <v>291073</v>
      </c>
      <c r="W739" s="116"/>
      <c r="X739" s="116"/>
    </row>
    <row r="740" s="60" customFormat="true" ht="14.35" hidden="false" customHeight="false" outlineLevel="0" collapsed="false">
      <c r="A740" s="38" t="s">
        <v>1225</v>
      </c>
      <c r="B740" s="54" t="s">
        <v>1226</v>
      </c>
      <c r="C740" s="49" t="n">
        <f aca="false">D740+K740+M740+O740+Q740+S740+T740+U740+V740</f>
        <v>559196.83</v>
      </c>
      <c r="D740" s="49" t="n">
        <f aca="false">SUM(E740:I740)</f>
        <v>0</v>
      </c>
      <c r="E740" s="49" t="n">
        <v>0</v>
      </c>
      <c r="F740" s="49" t="n">
        <v>0</v>
      </c>
      <c r="G740" s="49" t="n">
        <v>0</v>
      </c>
      <c r="H740" s="49" t="n">
        <v>0</v>
      </c>
      <c r="I740" s="49" t="n">
        <v>0</v>
      </c>
      <c r="J740" s="49" t="n">
        <v>0</v>
      </c>
      <c r="K740" s="49" t="n">
        <v>0</v>
      </c>
      <c r="L740" s="49" t="n">
        <v>0</v>
      </c>
      <c r="M740" s="49" t="n">
        <v>0</v>
      </c>
      <c r="N740" s="49" t="n">
        <v>0</v>
      </c>
      <c r="O740" s="49" t="n">
        <v>0</v>
      </c>
      <c r="P740" s="49" t="n">
        <v>0</v>
      </c>
      <c r="Q740" s="49" t="n">
        <v>0</v>
      </c>
      <c r="R740" s="49" t="n">
        <v>0</v>
      </c>
      <c r="S740" s="49" t="n">
        <v>0</v>
      </c>
      <c r="T740" s="49" t="n">
        <v>0</v>
      </c>
      <c r="U740" s="49" t="n">
        <v>0</v>
      </c>
      <c r="V740" s="49" t="n">
        <v>559196.83</v>
      </c>
      <c r="W740" s="116"/>
      <c r="X740" s="116"/>
    </row>
    <row r="741" s="60" customFormat="true" ht="14.35" hidden="false" customHeight="false" outlineLevel="0" collapsed="false">
      <c r="A741" s="38" t="s">
        <v>1227</v>
      </c>
      <c r="B741" s="54" t="s">
        <v>582</v>
      </c>
      <c r="C741" s="49" t="n">
        <f aca="false">D741+K741+M741+O741+Q741+S741+T741+U741+V741</f>
        <v>299054.44</v>
      </c>
      <c r="D741" s="49" t="n">
        <f aca="false">SUM(E741:I741)</f>
        <v>0</v>
      </c>
      <c r="E741" s="49" t="n">
        <v>0</v>
      </c>
      <c r="F741" s="49" t="n">
        <v>0</v>
      </c>
      <c r="G741" s="49" t="n">
        <v>0</v>
      </c>
      <c r="H741" s="49" t="n">
        <v>0</v>
      </c>
      <c r="I741" s="49" t="n">
        <v>0</v>
      </c>
      <c r="J741" s="49" t="n">
        <v>0</v>
      </c>
      <c r="K741" s="49" t="n">
        <v>0</v>
      </c>
      <c r="L741" s="49" t="n">
        <v>0</v>
      </c>
      <c r="M741" s="49" t="n">
        <v>0</v>
      </c>
      <c r="N741" s="49" t="n">
        <v>0</v>
      </c>
      <c r="O741" s="49" t="n">
        <v>0</v>
      </c>
      <c r="P741" s="49" t="n">
        <v>0</v>
      </c>
      <c r="Q741" s="49" t="n">
        <v>0</v>
      </c>
      <c r="R741" s="49" t="n">
        <v>0</v>
      </c>
      <c r="S741" s="49" t="n">
        <v>0</v>
      </c>
      <c r="T741" s="49" t="n">
        <v>0</v>
      </c>
      <c r="U741" s="49" t="n">
        <v>0</v>
      </c>
      <c r="V741" s="49" t="n">
        <v>299054.44</v>
      </c>
      <c r="W741" s="116"/>
      <c r="X741" s="116"/>
    </row>
    <row r="742" s="60" customFormat="true" ht="14.35" hidden="false" customHeight="false" outlineLevel="0" collapsed="false">
      <c r="A742" s="38" t="s">
        <v>1228</v>
      </c>
      <c r="B742" s="54" t="s">
        <v>1229</v>
      </c>
      <c r="C742" s="49" t="n">
        <f aca="false">D742+K742+M742+O742+Q742+S742+T742+U742+V742</f>
        <v>5724051</v>
      </c>
      <c r="D742" s="49" t="n">
        <f aca="false">SUM(E742:I742)</f>
        <v>0</v>
      </c>
      <c r="E742" s="49" t="n">
        <v>0</v>
      </c>
      <c r="F742" s="49" t="n">
        <v>0</v>
      </c>
      <c r="G742" s="49" t="n">
        <v>0</v>
      </c>
      <c r="H742" s="49" t="n">
        <v>0</v>
      </c>
      <c r="I742" s="49" t="n">
        <v>0</v>
      </c>
      <c r="J742" s="49" t="n">
        <v>0</v>
      </c>
      <c r="K742" s="49" t="n">
        <v>0</v>
      </c>
      <c r="L742" s="49" t="n">
        <v>1698</v>
      </c>
      <c r="M742" s="49" t="n">
        <v>5310908</v>
      </c>
      <c r="N742" s="49" t="n">
        <v>0</v>
      </c>
      <c r="O742" s="49" t="n">
        <v>0</v>
      </c>
      <c r="P742" s="49" t="n">
        <v>0</v>
      </c>
      <c r="Q742" s="49" t="n">
        <v>0</v>
      </c>
      <c r="R742" s="49" t="n">
        <v>0</v>
      </c>
      <c r="S742" s="49" t="n">
        <v>0</v>
      </c>
      <c r="T742" s="49" t="n">
        <v>0</v>
      </c>
      <c r="U742" s="49" t="n">
        <v>0</v>
      </c>
      <c r="V742" s="49" t="n">
        <v>413143</v>
      </c>
      <c r="W742" s="116"/>
      <c r="X742" s="116"/>
    </row>
    <row r="743" s="60" customFormat="true" ht="14.35" hidden="false" customHeight="false" outlineLevel="0" collapsed="false">
      <c r="A743" s="38" t="s">
        <v>1230</v>
      </c>
      <c r="B743" s="54" t="s">
        <v>1231</v>
      </c>
      <c r="C743" s="49" t="n">
        <f aca="false">D743+K743+M743+O743+Q743+S743+T743+U743+V743</f>
        <v>2549186</v>
      </c>
      <c r="D743" s="49" t="n">
        <f aca="false">SUM(E743:I743)</f>
        <v>0</v>
      </c>
      <c r="E743" s="49" t="n">
        <v>0</v>
      </c>
      <c r="F743" s="49" t="n">
        <v>0</v>
      </c>
      <c r="G743" s="49" t="n">
        <v>0</v>
      </c>
      <c r="H743" s="49" t="n">
        <v>0</v>
      </c>
      <c r="I743" s="49" t="n">
        <v>0</v>
      </c>
      <c r="J743" s="49" t="n">
        <v>0</v>
      </c>
      <c r="K743" s="49" t="n">
        <v>0</v>
      </c>
      <c r="L743" s="49" t="n">
        <v>551</v>
      </c>
      <c r="M743" s="49" t="n">
        <v>2549186</v>
      </c>
      <c r="N743" s="49" t="n">
        <v>0</v>
      </c>
      <c r="O743" s="49" t="n">
        <v>0</v>
      </c>
      <c r="P743" s="49" t="n">
        <v>0</v>
      </c>
      <c r="Q743" s="49" t="n">
        <v>0</v>
      </c>
      <c r="R743" s="49" t="n">
        <v>0</v>
      </c>
      <c r="S743" s="49" t="n">
        <v>0</v>
      </c>
      <c r="T743" s="49" t="n">
        <v>0</v>
      </c>
      <c r="U743" s="49" t="n">
        <v>0</v>
      </c>
      <c r="V743" s="49" t="n">
        <v>0</v>
      </c>
      <c r="W743" s="116"/>
      <c r="X743" s="116"/>
    </row>
    <row r="744" s="60" customFormat="true" ht="14.35" hidden="false" customHeight="false" outlineLevel="0" collapsed="false">
      <c r="A744" s="38" t="s">
        <v>1232</v>
      </c>
      <c r="B744" s="54" t="s">
        <v>1233</v>
      </c>
      <c r="C744" s="49" t="n">
        <f aca="false">D744+K744+M744+O744+Q744+S744+T744+U744+V744</f>
        <v>690531.98</v>
      </c>
      <c r="D744" s="49" t="n">
        <f aca="false">SUM(E744:I744)</f>
        <v>522257</v>
      </c>
      <c r="E744" s="49" t="n">
        <v>522257</v>
      </c>
      <c r="F744" s="49" t="n">
        <v>0</v>
      </c>
      <c r="G744" s="49" t="n">
        <v>0</v>
      </c>
      <c r="H744" s="49" t="n">
        <v>0</v>
      </c>
      <c r="I744" s="49" t="n">
        <v>0</v>
      </c>
      <c r="J744" s="49" t="n">
        <v>0</v>
      </c>
      <c r="K744" s="49" t="n">
        <v>0</v>
      </c>
      <c r="L744" s="49" t="n">
        <v>0</v>
      </c>
      <c r="M744" s="49" t="n">
        <v>0</v>
      </c>
      <c r="N744" s="49" t="n">
        <v>0</v>
      </c>
      <c r="O744" s="49" t="n">
        <v>0</v>
      </c>
      <c r="P744" s="49" t="n">
        <v>0</v>
      </c>
      <c r="Q744" s="49" t="n">
        <v>0</v>
      </c>
      <c r="R744" s="49" t="n">
        <v>0</v>
      </c>
      <c r="S744" s="49" t="n">
        <v>0</v>
      </c>
      <c r="T744" s="49" t="n">
        <v>0</v>
      </c>
      <c r="U744" s="49" t="n">
        <v>0</v>
      </c>
      <c r="V744" s="49" t="n">
        <v>168274.98</v>
      </c>
      <c r="W744" s="116"/>
      <c r="X744" s="116"/>
    </row>
    <row r="745" s="60" customFormat="true" ht="14.35" hidden="false" customHeight="false" outlineLevel="0" collapsed="false">
      <c r="A745" s="38" t="s">
        <v>1234</v>
      </c>
      <c r="B745" s="54" t="s">
        <v>1235</v>
      </c>
      <c r="C745" s="49" t="n">
        <f aca="false">D745+K745+M745+O745+Q745+S745+T745+U745+V745</f>
        <v>465144</v>
      </c>
      <c r="D745" s="49" t="n">
        <f aca="false">SUM(E745:I745)</f>
        <v>0</v>
      </c>
      <c r="E745" s="49" t="n">
        <v>0</v>
      </c>
      <c r="F745" s="49" t="n">
        <v>0</v>
      </c>
      <c r="G745" s="49" t="n">
        <v>0</v>
      </c>
      <c r="H745" s="49" t="n">
        <v>0</v>
      </c>
      <c r="I745" s="49" t="n">
        <v>0</v>
      </c>
      <c r="J745" s="49" t="n">
        <v>0</v>
      </c>
      <c r="K745" s="49" t="n">
        <v>0</v>
      </c>
      <c r="L745" s="49" t="n">
        <v>0</v>
      </c>
      <c r="M745" s="49" t="n">
        <v>0</v>
      </c>
      <c r="N745" s="49" t="n">
        <v>0</v>
      </c>
      <c r="O745" s="49" t="n">
        <v>0</v>
      </c>
      <c r="P745" s="49" t="n">
        <v>0</v>
      </c>
      <c r="Q745" s="49" t="n">
        <v>0</v>
      </c>
      <c r="R745" s="49" t="n">
        <v>0</v>
      </c>
      <c r="S745" s="49" t="n">
        <v>0</v>
      </c>
      <c r="T745" s="49" t="n">
        <v>0</v>
      </c>
      <c r="U745" s="49" t="n">
        <v>0</v>
      </c>
      <c r="V745" s="49" t="n">
        <v>465144</v>
      </c>
      <c r="W745" s="116"/>
      <c r="X745" s="116"/>
    </row>
    <row r="746" s="60" customFormat="true" ht="14.35" hidden="false" customHeight="false" outlineLevel="0" collapsed="false">
      <c r="A746" s="38" t="s">
        <v>1236</v>
      </c>
      <c r="B746" s="54" t="s">
        <v>1237</v>
      </c>
      <c r="C746" s="49" t="n">
        <f aca="false">D746+K746+M746+O746+Q746+S746+T746+U746+V746</f>
        <v>372847.67</v>
      </c>
      <c r="D746" s="49" t="n">
        <f aca="false">SUM(E746:I746)</f>
        <v>0</v>
      </c>
      <c r="E746" s="49" t="n">
        <v>0</v>
      </c>
      <c r="F746" s="49" t="n">
        <v>0</v>
      </c>
      <c r="G746" s="49" t="n">
        <v>0</v>
      </c>
      <c r="H746" s="49" t="n">
        <v>0</v>
      </c>
      <c r="I746" s="49" t="n">
        <v>0</v>
      </c>
      <c r="J746" s="49" t="n">
        <v>0</v>
      </c>
      <c r="K746" s="49" t="n">
        <v>0</v>
      </c>
      <c r="L746" s="49" t="n">
        <v>0</v>
      </c>
      <c r="M746" s="49" t="n">
        <v>0</v>
      </c>
      <c r="N746" s="49" t="n">
        <v>0</v>
      </c>
      <c r="O746" s="49" t="n">
        <v>0</v>
      </c>
      <c r="P746" s="49" t="n">
        <v>0</v>
      </c>
      <c r="Q746" s="49" t="n">
        <v>0</v>
      </c>
      <c r="R746" s="49" t="n">
        <v>0</v>
      </c>
      <c r="S746" s="49" t="n">
        <v>0</v>
      </c>
      <c r="T746" s="49" t="n">
        <v>0</v>
      </c>
      <c r="U746" s="49" t="n">
        <v>0</v>
      </c>
      <c r="V746" s="49" t="n">
        <v>372847.67</v>
      </c>
      <c r="W746" s="116"/>
      <c r="X746" s="116"/>
    </row>
    <row r="747" s="60" customFormat="true" ht="14.35" hidden="false" customHeight="false" outlineLevel="0" collapsed="false">
      <c r="A747" s="38" t="s">
        <v>1238</v>
      </c>
      <c r="B747" s="54" t="s">
        <v>1239</v>
      </c>
      <c r="C747" s="49" t="n">
        <f aca="false">D747+K747+M747+O747+Q747+S747+T747+U747+V747</f>
        <v>233561</v>
      </c>
      <c r="D747" s="49" t="n">
        <f aca="false">SUM(E747:I747)</f>
        <v>0</v>
      </c>
      <c r="E747" s="49" t="n">
        <v>0</v>
      </c>
      <c r="F747" s="49" t="n">
        <v>0</v>
      </c>
      <c r="G747" s="49" t="n">
        <v>0</v>
      </c>
      <c r="H747" s="49" t="n">
        <v>0</v>
      </c>
      <c r="I747" s="49" t="n">
        <v>0</v>
      </c>
      <c r="J747" s="49" t="n">
        <v>0</v>
      </c>
      <c r="K747" s="49" t="n">
        <v>0</v>
      </c>
      <c r="L747" s="49" t="n">
        <v>0</v>
      </c>
      <c r="M747" s="49" t="n">
        <v>0</v>
      </c>
      <c r="N747" s="49" t="n">
        <v>0</v>
      </c>
      <c r="O747" s="49" t="n">
        <v>0</v>
      </c>
      <c r="P747" s="49" t="n">
        <v>0</v>
      </c>
      <c r="Q747" s="49" t="n">
        <v>0</v>
      </c>
      <c r="R747" s="49" t="n">
        <v>0</v>
      </c>
      <c r="S747" s="49" t="n">
        <v>0</v>
      </c>
      <c r="T747" s="49" t="n">
        <v>0</v>
      </c>
      <c r="U747" s="49" t="n">
        <v>0</v>
      </c>
      <c r="V747" s="49" t="n">
        <v>233561</v>
      </c>
      <c r="W747" s="116"/>
      <c r="X747" s="116"/>
    </row>
    <row r="748" s="60" customFormat="true" ht="14.35" hidden="false" customHeight="false" outlineLevel="0" collapsed="false">
      <c r="A748" s="38" t="s">
        <v>1240</v>
      </c>
      <c r="B748" s="54" t="s">
        <v>213</v>
      </c>
      <c r="C748" s="49" t="n">
        <f aca="false">D748+K748+M748+O748+Q748+S748+T748+U748+V748</f>
        <v>82021</v>
      </c>
      <c r="D748" s="49" t="n">
        <f aca="false">SUM(E748:I748)</f>
        <v>0</v>
      </c>
      <c r="E748" s="49" t="n">
        <v>0</v>
      </c>
      <c r="F748" s="49" t="n">
        <v>0</v>
      </c>
      <c r="G748" s="49" t="n">
        <v>0</v>
      </c>
      <c r="H748" s="49" t="n">
        <v>0</v>
      </c>
      <c r="I748" s="49" t="n">
        <v>0</v>
      </c>
      <c r="J748" s="49" t="n">
        <v>0</v>
      </c>
      <c r="K748" s="49" t="n">
        <v>0</v>
      </c>
      <c r="L748" s="49" t="n">
        <v>0</v>
      </c>
      <c r="M748" s="49" t="n">
        <v>0</v>
      </c>
      <c r="N748" s="49" t="n">
        <v>0</v>
      </c>
      <c r="O748" s="49" t="n">
        <v>0</v>
      </c>
      <c r="P748" s="49" t="n">
        <v>0</v>
      </c>
      <c r="Q748" s="49" t="n">
        <v>0</v>
      </c>
      <c r="R748" s="49" t="n">
        <v>0</v>
      </c>
      <c r="S748" s="49" t="n">
        <v>0</v>
      </c>
      <c r="T748" s="49" t="n">
        <v>0</v>
      </c>
      <c r="U748" s="49" t="n">
        <v>0</v>
      </c>
      <c r="V748" s="49" t="n">
        <v>82021</v>
      </c>
      <c r="W748" s="116"/>
      <c r="X748" s="116"/>
    </row>
    <row r="749" s="60" customFormat="true" ht="14.35" hidden="false" customHeight="false" outlineLevel="0" collapsed="false">
      <c r="A749" s="38" t="s">
        <v>1241</v>
      </c>
      <c r="B749" s="54" t="s">
        <v>596</v>
      </c>
      <c r="C749" s="49" t="n">
        <f aca="false">D749+K749+M749+O749+Q749+S749+T749+U749+V749</f>
        <v>134264</v>
      </c>
      <c r="D749" s="49" t="n">
        <f aca="false">SUM(E749:I749)</f>
        <v>0</v>
      </c>
      <c r="E749" s="49" t="n">
        <v>0</v>
      </c>
      <c r="F749" s="49" t="n">
        <v>0</v>
      </c>
      <c r="G749" s="49" t="n">
        <v>0</v>
      </c>
      <c r="H749" s="49" t="n">
        <v>0</v>
      </c>
      <c r="I749" s="49" t="n">
        <v>0</v>
      </c>
      <c r="J749" s="49" t="n">
        <v>0</v>
      </c>
      <c r="K749" s="49" t="n">
        <v>0</v>
      </c>
      <c r="L749" s="49" t="n">
        <v>0</v>
      </c>
      <c r="M749" s="49" t="n">
        <v>0</v>
      </c>
      <c r="N749" s="49" t="n">
        <v>0</v>
      </c>
      <c r="O749" s="49" t="n">
        <v>0</v>
      </c>
      <c r="P749" s="49" t="n">
        <v>0</v>
      </c>
      <c r="Q749" s="49" t="n">
        <v>0</v>
      </c>
      <c r="R749" s="49" t="n">
        <v>0</v>
      </c>
      <c r="S749" s="49" t="n">
        <v>0</v>
      </c>
      <c r="T749" s="49" t="n">
        <v>0</v>
      </c>
      <c r="U749" s="49" t="n">
        <v>0</v>
      </c>
      <c r="V749" s="49" t="n">
        <v>134264</v>
      </c>
      <c r="W749" s="116"/>
      <c r="X749" s="116"/>
    </row>
    <row r="750" s="60" customFormat="true" ht="14.35" hidden="false" customHeight="false" outlineLevel="0" collapsed="false">
      <c r="A750" s="38" t="s">
        <v>1242</v>
      </c>
      <c r="B750" s="54" t="s">
        <v>1243</v>
      </c>
      <c r="C750" s="49" t="n">
        <f aca="false">D750+K750+M750+O750+Q750+S750+T750+U750+V750</f>
        <v>3100000</v>
      </c>
      <c r="D750" s="49" t="n">
        <f aca="false">SUM(E750:I750)</f>
        <v>0</v>
      </c>
      <c r="E750" s="49" t="n">
        <v>0</v>
      </c>
      <c r="F750" s="49" t="n">
        <v>0</v>
      </c>
      <c r="G750" s="49" t="n">
        <v>0</v>
      </c>
      <c r="H750" s="49" t="n">
        <v>0</v>
      </c>
      <c r="I750" s="49" t="n">
        <v>0</v>
      </c>
      <c r="J750" s="49" t="n">
        <v>0</v>
      </c>
      <c r="K750" s="49" t="n">
        <v>0</v>
      </c>
      <c r="L750" s="49" t="n">
        <v>717</v>
      </c>
      <c r="M750" s="49" t="n">
        <v>3100000</v>
      </c>
      <c r="N750" s="49" t="n">
        <v>0</v>
      </c>
      <c r="O750" s="49" t="n">
        <v>0</v>
      </c>
      <c r="P750" s="49" t="n">
        <v>0</v>
      </c>
      <c r="Q750" s="49" t="n">
        <v>0</v>
      </c>
      <c r="R750" s="49" t="n">
        <v>0</v>
      </c>
      <c r="S750" s="49" t="n">
        <v>0</v>
      </c>
      <c r="T750" s="49" t="n">
        <v>0</v>
      </c>
      <c r="U750" s="49" t="n">
        <v>0</v>
      </c>
      <c r="V750" s="49" t="n">
        <v>0</v>
      </c>
      <c r="W750" s="116"/>
      <c r="X750" s="116"/>
    </row>
    <row r="751" s="60" customFormat="true" ht="14.35" hidden="false" customHeight="false" outlineLevel="0" collapsed="false">
      <c r="A751" s="38" t="s">
        <v>1244</v>
      </c>
      <c r="B751" s="54" t="s">
        <v>1245</v>
      </c>
      <c r="C751" s="49" t="n">
        <f aca="false">D751+K751+M751+O751+Q751+S751+T751+U751+V751</f>
        <v>6600366</v>
      </c>
      <c r="D751" s="49" t="n">
        <f aca="false">SUM(E751:I751)</f>
        <v>0</v>
      </c>
      <c r="E751" s="49" t="n">
        <v>0</v>
      </c>
      <c r="F751" s="49" t="n">
        <v>0</v>
      </c>
      <c r="G751" s="49" t="n">
        <v>0</v>
      </c>
      <c r="H751" s="49" t="n">
        <v>0</v>
      </c>
      <c r="I751" s="49" t="n">
        <v>0</v>
      </c>
      <c r="J751" s="49" t="n">
        <v>0</v>
      </c>
      <c r="K751" s="49" t="n">
        <v>0</v>
      </c>
      <c r="L751" s="49" t="n">
        <v>522.7</v>
      </c>
      <c r="M751" s="49" t="n">
        <v>2275604</v>
      </c>
      <c r="N751" s="49" t="n">
        <v>0</v>
      </c>
      <c r="O751" s="49" t="n">
        <v>0</v>
      </c>
      <c r="P751" s="49" t="n">
        <v>885.6</v>
      </c>
      <c r="Q751" s="49" t="n">
        <v>4244515</v>
      </c>
      <c r="R751" s="49" t="n">
        <v>0</v>
      </c>
      <c r="S751" s="49" t="n">
        <v>0</v>
      </c>
      <c r="T751" s="49" t="n">
        <v>0</v>
      </c>
      <c r="U751" s="49" t="n">
        <v>0</v>
      </c>
      <c r="V751" s="49" t="n">
        <v>80247</v>
      </c>
      <c r="W751" s="116"/>
      <c r="X751" s="116"/>
    </row>
    <row r="752" s="60" customFormat="true" ht="14.35" hidden="false" customHeight="false" outlineLevel="0" collapsed="false">
      <c r="A752" s="38" t="s">
        <v>1246</v>
      </c>
      <c r="B752" s="54" t="s">
        <v>1247</v>
      </c>
      <c r="C752" s="49" t="n">
        <f aca="false">D752+K752+M752+O752+Q752+S752+T752+U752+V752</f>
        <v>337758</v>
      </c>
      <c r="D752" s="49" t="n">
        <f aca="false">SUM(E752:I752)</f>
        <v>0</v>
      </c>
      <c r="E752" s="49" t="n">
        <v>0</v>
      </c>
      <c r="F752" s="49" t="n">
        <v>0</v>
      </c>
      <c r="G752" s="49" t="n">
        <v>0</v>
      </c>
      <c r="H752" s="49" t="n">
        <v>0</v>
      </c>
      <c r="I752" s="49" t="n">
        <v>0</v>
      </c>
      <c r="J752" s="49" t="n">
        <v>0</v>
      </c>
      <c r="K752" s="49" t="n">
        <v>0</v>
      </c>
      <c r="L752" s="49" t="n">
        <v>0</v>
      </c>
      <c r="M752" s="49" t="n">
        <v>0</v>
      </c>
      <c r="N752" s="49" t="n">
        <v>0</v>
      </c>
      <c r="O752" s="49" t="n">
        <v>0</v>
      </c>
      <c r="P752" s="49" t="n">
        <v>0</v>
      </c>
      <c r="Q752" s="49" t="n">
        <v>0</v>
      </c>
      <c r="R752" s="49" t="n">
        <v>0</v>
      </c>
      <c r="S752" s="49" t="n">
        <v>0</v>
      </c>
      <c r="T752" s="49" t="n">
        <v>0</v>
      </c>
      <c r="U752" s="49" t="n">
        <v>0</v>
      </c>
      <c r="V752" s="49" t="n">
        <v>337758</v>
      </c>
      <c r="W752" s="116"/>
      <c r="X752" s="116"/>
    </row>
    <row r="753" s="60" customFormat="true" ht="14.35" hidden="false" customHeight="false" outlineLevel="0" collapsed="false">
      <c r="A753" s="38" t="s">
        <v>1248</v>
      </c>
      <c r="B753" s="54" t="s">
        <v>1249</v>
      </c>
      <c r="C753" s="49" t="n">
        <f aca="false">D753+K753+M753+O753+Q753+S753+T753+U753+V753</f>
        <v>384675</v>
      </c>
      <c r="D753" s="49" t="n">
        <f aca="false">SUM(E753:I753)</f>
        <v>0</v>
      </c>
      <c r="E753" s="49" t="n">
        <v>0</v>
      </c>
      <c r="F753" s="49" t="n">
        <v>0</v>
      </c>
      <c r="G753" s="49" t="n">
        <v>0</v>
      </c>
      <c r="H753" s="49" t="n">
        <v>0</v>
      </c>
      <c r="I753" s="49" t="n">
        <v>0</v>
      </c>
      <c r="J753" s="49" t="n">
        <v>0</v>
      </c>
      <c r="K753" s="49" t="n">
        <v>0</v>
      </c>
      <c r="L753" s="49" t="n">
        <v>0</v>
      </c>
      <c r="M753" s="49" t="n">
        <v>0</v>
      </c>
      <c r="N753" s="49" t="n">
        <v>0</v>
      </c>
      <c r="O753" s="49" t="n">
        <v>0</v>
      </c>
      <c r="P753" s="49" t="n">
        <v>0</v>
      </c>
      <c r="Q753" s="49" t="n">
        <v>0</v>
      </c>
      <c r="R753" s="49" t="n">
        <v>0</v>
      </c>
      <c r="S753" s="49" t="n">
        <v>0</v>
      </c>
      <c r="T753" s="49" t="n">
        <v>0</v>
      </c>
      <c r="U753" s="49" t="n">
        <v>0</v>
      </c>
      <c r="V753" s="49" t="n">
        <v>384675</v>
      </c>
      <c r="W753" s="116"/>
      <c r="X753" s="116"/>
    </row>
    <row r="754" s="60" customFormat="true" ht="14.35" hidden="false" customHeight="false" outlineLevel="0" collapsed="false">
      <c r="A754" s="38" t="s">
        <v>1250</v>
      </c>
      <c r="B754" s="54" t="s">
        <v>1251</v>
      </c>
      <c r="C754" s="49" t="n">
        <f aca="false">D754+K754+M754+O754+Q754+S754+T754+U754+V754</f>
        <v>4706625.99</v>
      </c>
      <c r="D754" s="49" t="n">
        <f aca="false">SUM(E754:I754)</f>
        <v>0</v>
      </c>
      <c r="E754" s="49" t="n">
        <v>0</v>
      </c>
      <c r="F754" s="49" t="n">
        <v>0</v>
      </c>
      <c r="G754" s="49" t="n">
        <v>0</v>
      </c>
      <c r="H754" s="49" t="n">
        <v>0</v>
      </c>
      <c r="I754" s="49" t="n">
        <v>0</v>
      </c>
      <c r="J754" s="49" t="n">
        <v>0</v>
      </c>
      <c r="K754" s="49" t="n">
        <v>0</v>
      </c>
      <c r="L754" s="49" t="n">
        <v>1100</v>
      </c>
      <c r="M754" s="49" t="n">
        <v>4050041</v>
      </c>
      <c r="N754" s="49" t="n">
        <v>0</v>
      </c>
      <c r="O754" s="49" t="n">
        <v>0</v>
      </c>
      <c r="P754" s="49" t="n">
        <v>0</v>
      </c>
      <c r="Q754" s="49" t="n">
        <v>0</v>
      </c>
      <c r="R754" s="49" t="n">
        <v>0</v>
      </c>
      <c r="S754" s="49" t="n">
        <v>0</v>
      </c>
      <c r="T754" s="49" t="n">
        <v>0</v>
      </c>
      <c r="U754" s="49" t="n">
        <v>0</v>
      </c>
      <c r="V754" s="49" t="n">
        <v>656584.99</v>
      </c>
      <c r="W754" s="116"/>
      <c r="X754" s="116"/>
    </row>
    <row r="755" s="60" customFormat="true" ht="14.35" hidden="false" customHeight="false" outlineLevel="0" collapsed="false">
      <c r="A755" s="38" t="s">
        <v>1252</v>
      </c>
      <c r="B755" s="54" t="s">
        <v>1253</v>
      </c>
      <c r="C755" s="49" t="n">
        <f aca="false">D755+K755+M755+O755+Q755+S755+T755+U755+V755</f>
        <v>384846</v>
      </c>
      <c r="D755" s="49" t="n">
        <f aca="false">SUM(E755:I755)</f>
        <v>0</v>
      </c>
      <c r="E755" s="49" t="n">
        <v>0</v>
      </c>
      <c r="F755" s="49" t="n">
        <v>0</v>
      </c>
      <c r="G755" s="49" t="n">
        <v>0</v>
      </c>
      <c r="H755" s="49" t="n">
        <v>0</v>
      </c>
      <c r="I755" s="49" t="n">
        <v>0</v>
      </c>
      <c r="J755" s="49" t="n">
        <v>0</v>
      </c>
      <c r="K755" s="49" t="n">
        <v>0</v>
      </c>
      <c r="L755" s="49" t="n">
        <v>0</v>
      </c>
      <c r="M755" s="49" t="n">
        <v>0</v>
      </c>
      <c r="N755" s="49" t="n">
        <v>0</v>
      </c>
      <c r="O755" s="49" t="n">
        <v>0</v>
      </c>
      <c r="P755" s="49" t="n">
        <v>0</v>
      </c>
      <c r="Q755" s="49" t="n">
        <v>0</v>
      </c>
      <c r="R755" s="49" t="n">
        <v>0</v>
      </c>
      <c r="S755" s="49" t="n">
        <v>0</v>
      </c>
      <c r="T755" s="49" t="n">
        <v>0</v>
      </c>
      <c r="U755" s="49" t="n">
        <v>0</v>
      </c>
      <c r="V755" s="49" t="n">
        <v>384846</v>
      </c>
      <c r="W755" s="116"/>
      <c r="X755" s="116"/>
    </row>
    <row r="756" s="60" customFormat="true" ht="14.35" hidden="false" customHeight="false" outlineLevel="0" collapsed="false">
      <c r="A756" s="38" t="s">
        <v>1254</v>
      </c>
      <c r="B756" s="54" t="s">
        <v>1255</v>
      </c>
      <c r="C756" s="49" t="n">
        <f aca="false">D756+K756+M756+O756+Q756+S756+T756+U756+V756</f>
        <v>523794</v>
      </c>
      <c r="D756" s="49" t="n">
        <f aca="false">SUM(E756:I756)</f>
        <v>0</v>
      </c>
      <c r="E756" s="49" t="n">
        <v>0</v>
      </c>
      <c r="F756" s="49" t="n">
        <v>0</v>
      </c>
      <c r="G756" s="49" t="n">
        <v>0</v>
      </c>
      <c r="H756" s="49" t="n">
        <v>0</v>
      </c>
      <c r="I756" s="49" t="n">
        <v>0</v>
      </c>
      <c r="J756" s="49" t="n">
        <v>0</v>
      </c>
      <c r="K756" s="49" t="n">
        <v>0</v>
      </c>
      <c r="L756" s="49" t="n">
        <v>0</v>
      </c>
      <c r="M756" s="49" t="n">
        <v>0</v>
      </c>
      <c r="N756" s="49" t="n">
        <v>0</v>
      </c>
      <c r="O756" s="49" t="n">
        <v>0</v>
      </c>
      <c r="P756" s="49" t="n">
        <v>0</v>
      </c>
      <c r="Q756" s="49" t="n">
        <v>0</v>
      </c>
      <c r="R756" s="49" t="n">
        <v>0</v>
      </c>
      <c r="S756" s="49" t="n">
        <v>0</v>
      </c>
      <c r="T756" s="49" t="n">
        <v>0</v>
      </c>
      <c r="U756" s="49" t="n">
        <v>0</v>
      </c>
      <c r="V756" s="49" t="n">
        <v>523794</v>
      </c>
      <c r="W756" s="116"/>
      <c r="X756" s="116"/>
    </row>
    <row r="757" s="60" customFormat="true" ht="14.35" hidden="false" customHeight="false" outlineLevel="0" collapsed="false">
      <c r="A757" s="38" t="s">
        <v>1256</v>
      </c>
      <c r="B757" s="54" t="s">
        <v>1257</v>
      </c>
      <c r="C757" s="49" t="n">
        <f aca="false">D757+K757+M757+O757+Q757+S757+T757+U757+V757</f>
        <v>8951871</v>
      </c>
      <c r="D757" s="49" t="n">
        <v>0</v>
      </c>
      <c r="E757" s="49" t="n">
        <v>0</v>
      </c>
      <c r="F757" s="49" t="n">
        <v>0</v>
      </c>
      <c r="G757" s="49" t="n">
        <v>0</v>
      </c>
      <c r="H757" s="49" t="n">
        <v>0</v>
      </c>
      <c r="I757" s="49" t="n">
        <v>0</v>
      </c>
      <c r="J757" s="49" t="n">
        <v>0</v>
      </c>
      <c r="K757" s="49" t="n">
        <v>0</v>
      </c>
      <c r="L757" s="49" t="n">
        <v>0</v>
      </c>
      <c r="M757" s="49" t="n">
        <v>0</v>
      </c>
      <c r="N757" s="49" t="n">
        <v>0</v>
      </c>
      <c r="O757" s="49" t="n">
        <v>0</v>
      </c>
      <c r="P757" s="49" t="n">
        <v>1328</v>
      </c>
      <c r="Q757" s="49" t="n">
        <v>8951871</v>
      </c>
      <c r="R757" s="49" t="n">
        <v>0</v>
      </c>
      <c r="S757" s="49" t="n">
        <v>0</v>
      </c>
      <c r="T757" s="49" t="n">
        <v>0</v>
      </c>
      <c r="U757" s="49" t="n">
        <v>0</v>
      </c>
      <c r="V757" s="49" t="n">
        <v>0</v>
      </c>
      <c r="W757" s="116"/>
      <c r="X757" s="116"/>
      <c r="AB757" s="141"/>
    </row>
    <row r="758" s="60" customFormat="true" ht="14.35" hidden="false" customHeight="false" outlineLevel="0" collapsed="false">
      <c r="A758" s="38" t="s">
        <v>1258</v>
      </c>
      <c r="B758" s="54" t="s">
        <v>1259</v>
      </c>
      <c r="C758" s="49" t="n">
        <f aca="false">D758+K758+M758+O758+Q758+S758+T758+U758+V758</f>
        <v>491692</v>
      </c>
      <c r="D758" s="49" t="n">
        <f aca="false">SUM(E758:I758)</f>
        <v>0</v>
      </c>
      <c r="E758" s="49" t="n">
        <v>0</v>
      </c>
      <c r="F758" s="49" t="n">
        <v>0</v>
      </c>
      <c r="G758" s="49" t="n">
        <v>0</v>
      </c>
      <c r="H758" s="49" t="n">
        <v>0</v>
      </c>
      <c r="I758" s="49" t="n">
        <v>0</v>
      </c>
      <c r="J758" s="49" t="n">
        <v>0</v>
      </c>
      <c r="K758" s="49" t="n">
        <v>0</v>
      </c>
      <c r="L758" s="49" t="n">
        <v>0</v>
      </c>
      <c r="M758" s="49" t="n">
        <v>0</v>
      </c>
      <c r="N758" s="49" t="n">
        <v>0</v>
      </c>
      <c r="O758" s="49" t="n">
        <v>0</v>
      </c>
      <c r="P758" s="49" t="n">
        <v>0</v>
      </c>
      <c r="Q758" s="49" t="n">
        <v>0</v>
      </c>
      <c r="R758" s="49" t="n">
        <v>0</v>
      </c>
      <c r="S758" s="49" t="n">
        <v>0</v>
      </c>
      <c r="T758" s="49" t="n">
        <v>0</v>
      </c>
      <c r="U758" s="49" t="n">
        <v>0</v>
      </c>
      <c r="V758" s="49" t="n">
        <v>491692</v>
      </c>
      <c r="W758" s="116"/>
      <c r="X758" s="116"/>
    </row>
    <row r="759" s="60" customFormat="true" ht="14.35" hidden="false" customHeight="false" outlineLevel="0" collapsed="false">
      <c r="A759" s="38" t="s">
        <v>1260</v>
      </c>
      <c r="B759" s="54" t="s">
        <v>1261</v>
      </c>
      <c r="C759" s="49" t="n">
        <f aca="false">D759+K759+M759+O759+Q759+S759+T759+U759+V759</f>
        <v>517842</v>
      </c>
      <c r="D759" s="49" t="n">
        <f aca="false">SUM(E759:I759)</f>
        <v>0</v>
      </c>
      <c r="E759" s="49" t="n">
        <v>0</v>
      </c>
      <c r="F759" s="49" t="n">
        <v>0</v>
      </c>
      <c r="G759" s="49" t="n">
        <v>0</v>
      </c>
      <c r="H759" s="49" t="n">
        <v>0</v>
      </c>
      <c r="I759" s="49" t="n">
        <v>0</v>
      </c>
      <c r="J759" s="49" t="n">
        <v>0</v>
      </c>
      <c r="K759" s="49" t="n">
        <v>0</v>
      </c>
      <c r="L759" s="49" t="n">
        <v>0</v>
      </c>
      <c r="M759" s="49" t="n">
        <v>0</v>
      </c>
      <c r="N759" s="49" t="n">
        <v>0</v>
      </c>
      <c r="O759" s="49" t="n">
        <v>0</v>
      </c>
      <c r="P759" s="49" t="n">
        <v>0</v>
      </c>
      <c r="Q759" s="49" t="n">
        <v>0</v>
      </c>
      <c r="R759" s="49" t="n">
        <v>0</v>
      </c>
      <c r="S759" s="49" t="n">
        <v>0</v>
      </c>
      <c r="T759" s="49" t="n">
        <v>0</v>
      </c>
      <c r="U759" s="49" t="n">
        <v>0</v>
      </c>
      <c r="V759" s="49" t="n">
        <v>517842</v>
      </c>
      <c r="W759" s="116"/>
      <c r="X759" s="116"/>
    </row>
    <row r="760" s="60" customFormat="true" ht="14.35" hidden="false" customHeight="false" outlineLevel="0" collapsed="false">
      <c r="A760" s="38" t="s">
        <v>1262</v>
      </c>
      <c r="B760" s="54" t="s">
        <v>1263</v>
      </c>
      <c r="C760" s="49" t="n">
        <f aca="false">D760+K760+M760+O760+Q760+S760+T760+U760+V760</f>
        <v>4596408.87</v>
      </c>
      <c r="D760" s="49" t="n">
        <f aca="false">SUM(E760:I760)</f>
        <v>0</v>
      </c>
      <c r="E760" s="49" t="n">
        <v>0</v>
      </c>
      <c r="F760" s="49" t="n">
        <v>0</v>
      </c>
      <c r="G760" s="49" t="n">
        <v>0</v>
      </c>
      <c r="H760" s="49" t="n">
        <v>0</v>
      </c>
      <c r="I760" s="49" t="n">
        <v>0</v>
      </c>
      <c r="J760" s="49" t="n">
        <v>0</v>
      </c>
      <c r="K760" s="49" t="n">
        <v>0</v>
      </c>
      <c r="L760" s="49" t="n">
        <v>1588.8</v>
      </c>
      <c r="M760" s="49" t="n">
        <v>3903208.06</v>
      </c>
      <c r="N760" s="49" t="n">
        <v>0</v>
      </c>
      <c r="O760" s="49" t="n">
        <v>0</v>
      </c>
      <c r="P760" s="49" t="n">
        <v>0</v>
      </c>
      <c r="Q760" s="49" t="n">
        <v>0</v>
      </c>
      <c r="R760" s="49" t="n">
        <v>0</v>
      </c>
      <c r="S760" s="49" t="n">
        <v>0</v>
      </c>
      <c r="T760" s="49" t="n">
        <v>0</v>
      </c>
      <c r="U760" s="49" t="n">
        <v>0</v>
      </c>
      <c r="V760" s="49" t="n">
        <v>693200.81</v>
      </c>
      <c r="W760" s="116"/>
      <c r="X760" s="116"/>
    </row>
    <row r="761" s="60" customFormat="true" ht="14.35" hidden="false" customHeight="false" outlineLevel="0" collapsed="false">
      <c r="A761" s="38" t="s">
        <v>1264</v>
      </c>
      <c r="B761" s="54" t="s">
        <v>1265</v>
      </c>
      <c r="C761" s="49" t="n">
        <f aca="false">D761+K761+M761+O761+Q761+S761+T761+U761+V761</f>
        <v>494167.63</v>
      </c>
      <c r="D761" s="49" t="n">
        <f aca="false">SUM(E761:I761)</f>
        <v>0</v>
      </c>
      <c r="E761" s="49" t="n">
        <v>0</v>
      </c>
      <c r="F761" s="49" t="n">
        <v>0</v>
      </c>
      <c r="G761" s="49" t="n">
        <v>0</v>
      </c>
      <c r="H761" s="49" t="n">
        <v>0</v>
      </c>
      <c r="I761" s="49" t="n">
        <v>0</v>
      </c>
      <c r="J761" s="49" t="n">
        <v>0</v>
      </c>
      <c r="K761" s="49" t="n">
        <v>0</v>
      </c>
      <c r="L761" s="49" t="n">
        <v>0</v>
      </c>
      <c r="M761" s="49" t="n">
        <v>0</v>
      </c>
      <c r="N761" s="49" t="n">
        <v>0</v>
      </c>
      <c r="O761" s="49" t="n">
        <v>0</v>
      </c>
      <c r="P761" s="49" t="n">
        <v>0</v>
      </c>
      <c r="Q761" s="49" t="n">
        <v>0</v>
      </c>
      <c r="R761" s="49" t="n">
        <v>0</v>
      </c>
      <c r="S761" s="49" t="n">
        <v>0</v>
      </c>
      <c r="T761" s="49" t="n">
        <v>0</v>
      </c>
      <c r="U761" s="49" t="n">
        <v>0</v>
      </c>
      <c r="V761" s="49" t="n">
        <v>494167.63</v>
      </c>
      <c r="W761" s="116"/>
      <c r="X761" s="116"/>
    </row>
    <row r="762" s="60" customFormat="true" ht="14.35" hidden="false" customHeight="false" outlineLevel="0" collapsed="false">
      <c r="A762" s="38" t="s">
        <v>1266</v>
      </c>
      <c r="B762" s="54" t="s">
        <v>1267</v>
      </c>
      <c r="C762" s="49" t="n">
        <f aca="false">D762+K762+M762+O762+Q762+S762+T762+U762+V762</f>
        <v>374994</v>
      </c>
      <c r="D762" s="49" t="n">
        <f aca="false">SUM(E762:I762)</f>
        <v>0</v>
      </c>
      <c r="E762" s="49" t="n">
        <v>0</v>
      </c>
      <c r="F762" s="49" t="n">
        <v>0</v>
      </c>
      <c r="G762" s="49" t="n">
        <v>0</v>
      </c>
      <c r="H762" s="49" t="n">
        <v>0</v>
      </c>
      <c r="I762" s="49" t="n">
        <v>0</v>
      </c>
      <c r="J762" s="49" t="n">
        <v>0</v>
      </c>
      <c r="K762" s="49" t="n">
        <v>0</v>
      </c>
      <c r="L762" s="49" t="n">
        <v>0</v>
      </c>
      <c r="M762" s="49" t="n">
        <v>0</v>
      </c>
      <c r="N762" s="49" t="n">
        <v>0</v>
      </c>
      <c r="O762" s="49" t="n">
        <v>0</v>
      </c>
      <c r="P762" s="49" t="n">
        <v>0</v>
      </c>
      <c r="Q762" s="49" t="n">
        <v>0</v>
      </c>
      <c r="R762" s="49" t="n">
        <v>0</v>
      </c>
      <c r="S762" s="49" t="n">
        <v>0</v>
      </c>
      <c r="T762" s="49" t="n">
        <v>0</v>
      </c>
      <c r="U762" s="49" t="n">
        <v>0</v>
      </c>
      <c r="V762" s="49" t="n">
        <v>374994</v>
      </c>
      <c r="W762" s="116"/>
      <c r="X762" s="116"/>
    </row>
    <row r="763" s="60" customFormat="true" ht="14.35" hidden="false" customHeight="false" outlineLevel="0" collapsed="false">
      <c r="A763" s="38" t="s">
        <v>1268</v>
      </c>
      <c r="B763" s="54" t="s">
        <v>1269</v>
      </c>
      <c r="C763" s="49" t="n">
        <f aca="false">D763+K763+M763+O763+Q763+S763+T763+U763+V763</f>
        <v>5942566.58</v>
      </c>
      <c r="D763" s="49" t="n">
        <f aca="false">SUM(E763:I763)</f>
        <v>0</v>
      </c>
      <c r="E763" s="49" t="n">
        <v>0</v>
      </c>
      <c r="F763" s="49" t="n">
        <v>0</v>
      </c>
      <c r="G763" s="49" t="n">
        <v>0</v>
      </c>
      <c r="H763" s="49" t="n">
        <v>0</v>
      </c>
      <c r="I763" s="49" t="n">
        <v>0</v>
      </c>
      <c r="J763" s="49" t="n">
        <v>0</v>
      </c>
      <c r="K763" s="49" t="n">
        <v>0</v>
      </c>
      <c r="L763" s="49" t="n">
        <v>1582.4</v>
      </c>
      <c r="M763" s="49" t="n">
        <v>5397438</v>
      </c>
      <c r="N763" s="49" t="n">
        <v>0</v>
      </c>
      <c r="O763" s="49" t="n">
        <v>0</v>
      </c>
      <c r="P763" s="49" t="n">
        <v>0</v>
      </c>
      <c r="Q763" s="49" t="n">
        <v>0</v>
      </c>
      <c r="R763" s="49" t="n">
        <v>0</v>
      </c>
      <c r="S763" s="49" t="n">
        <v>0</v>
      </c>
      <c r="T763" s="49" t="n">
        <v>0</v>
      </c>
      <c r="U763" s="49" t="n">
        <v>0</v>
      </c>
      <c r="V763" s="49" t="n">
        <v>545128.58</v>
      </c>
      <c r="W763" s="116"/>
      <c r="X763" s="116"/>
    </row>
    <row r="764" s="60" customFormat="true" ht="14.35" hidden="false" customHeight="false" outlineLevel="0" collapsed="false">
      <c r="A764" s="38" t="s">
        <v>1270</v>
      </c>
      <c r="B764" s="54" t="s">
        <v>1271</v>
      </c>
      <c r="C764" s="49" t="n">
        <f aca="false">D764+K764+M764+O764+Q764+S764+T764+U764+V764</f>
        <v>531230.21</v>
      </c>
      <c r="D764" s="49" t="n">
        <f aca="false">SUM(E764:I764)</f>
        <v>0</v>
      </c>
      <c r="E764" s="49" t="n">
        <v>0</v>
      </c>
      <c r="F764" s="49" t="n">
        <v>0</v>
      </c>
      <c r="G764" s="49" t="n">
        <v>0</v>
      </c>
      <c r="H764" s="49" t="n">
        <v>0</v>
      </c>
      <c r="I764" s="49" t="n">
        <v>0</v>
      </c>
      <c r="J764" s="49" t="n">
        <v>0</v>
      </c>
      <c r="K764" s="49" t="n">
        <v>0</v>
      </c>
      <c r="L764" s="49" t="n">
        <v>0</v>
      </c>
      <c r="M764" s="49" t="n">
        <v>0</v>
      </c>
      <c r="N764" s="49" t="n">
        <v>0</v>
      </c>
      <c r="O764" s="49" t="n">
        <v>0</v>
      </c>
      <c r="P764" s="49" t="n">
        <v>0</v>
      </c>
      <c r="Q764" s="49" t="n">
        <v>0</v>
      </c>
      <c r="R764" s="49" t="n">
        <v>0</v>
      </c>
      <c r="S764" s="49" t="n">
        <v>0</v>
      </c>
      <c r="T764" s="49" t="n">
        <v>0</v>
      </c>
      <c r="U764" s="49" t="n">
        <v>0</v>
      </c>
      <c r="V764" s="49" t="n">
        <v>531230.21</v>
      </c>
      <c r="W764" s="116"/>
      <c r="X764" s="116"/>
    </row>
    <row r="765" s="60" customFormat="true" ht="14.35" hidden="false" customHeight="false" outlineLevel="0" collapsed="false">
      <c r="A765" s="38" t="s">
        <v>1272</v>
      </c>
      <c r="B765" s="54" t="s">
        <v>1273</v>
      </c>
      <c r="C765" s="49" t="n">
        <f aca="false">D765+K765+M765+O765+Q765+S765+T765+U765+V765</f>
        <v>212198.66</v>
      </c>
      <c r="D765" s="49" t="n">
        <f aca="false">SUM(E765:I765)</f>
        <v>0</v>
      </c>
      <c r="E765" s="49" t="n">
        <v>0</v>
      </c>
      <c r="F765" s="49" t="n">
        <v>0</v>
      </c>
      <c r="G765" s="49" t="n">
        <v>0</v>
      </c>
      <c r="H765" s="49" t="n">
        <v>0</v>
      </c>
      <c r="I765" s="49" t="n">
        <v>0</v>
      </c>
      <c r="J765" s="49" t="n">
        <v>0</v>
      </c>
      <c r="K765" s="49" t="n">
        <v>0</v>
      </c>
      <c r="L765" s="49" t="n">
        <v>0</v>
      </c>
      <c r="M765" s="49" t="n">
        <v>0</v>
      </c>
      <c r="N765" s="49" t="n">
        <v>0</v>
      </c>
      <c r="O765" s="49" t="n">
        <v>0</v>
      </c>
      <c r="P765" s="49" t="n">
        <v>0</v>
      </c>
      <c r="Q765" s="49" t="n">
        <v>0</v>
      </c>
      <c r="R765" s="49" t="n">
        <v>0</v>
      </c>
      <c r="S765" s="49" t="n">
        <v>0</v>
      </c>
      <c r="T765" s="49" t="n">
        <v>0</v>
      </c>
      <c r="U765" s="49" t="n">
        <v>0</v>
      </c>
      <c r="V765" s="49" t="n">
        <v>212198.66</v>
      </c>
      <c r="W765" s="116"/>
      <c r="X765" s="116"/>
    </row>
    <row r="766" s="60" customFormat="true" ht="14.35" hidden="false" customHeight="false" outlineLevel="0" collapsed="false">
      <c r="A766" s="38" t="s">
        <v>1274</v>
      </c>
      <c r="B766" s="54" t="s">
        <v>1275</v>
      </c>
      <c r="C766" s="49" t="n">
        <f aca="false">D766+K766+M766+O766+Q766+S766+T766+U766+V766</f>
        <v>9498354</v>
      </c>
      <c r="D766" s="49" t="n">
        <f aca="false">SUM(E766:I766)</f>
        <v>0</v>
      </c>
      <c r="E766" s="49" t="n">
        <v>0</v>
      </c>
      <c r="F766" s="49" t="n">
        <v>0</v>
      </c>
      <c r="G766" s="49" t="n">
        <v>0</v>
      </c>
      <c r="H766" s="49" t="n">
        <v>0</v>
      </c>
      <c r="I766" s="49" t="n">
        <v>0</v>
      </c>
      <c r="J766" s="49" t="n">
        <v>0</v>
      </c>
      <c r="K766" s="49" t="n">
        <v>0</v>
      </c>
      <c r="L766" s="49" t="n">
        <v>800</v>
      </c>
      <c r="M766" s="49" t="n">
        <v>3036359</v>
      </c>
      <c r="N766" s="49" t="n">
        <v>0</v>
      </c>
      <c r="O766" s="49" t="n">
        <v>0</v>
      </c>
      <c r="P766" s="49" t="n">
        <v>1968</v>
      </c>
      <c r="Q766" s="49" t="n">
        <v>6314778</v>
      </c>
      <c r="R766" s="49" t="n">
        <v>0</v>
      </c>
      <c r="S766" s="49" t="n">
        <v>0</v>
      </c>
      <c r="T766" s="49" t="n">
        <v>0</v>
      </c>
      <c r="U766" s="49" t="n">
        <v>0</v>
      </c>
      <c r="V766" s="49" t="n">
        <v>147217</v>
      </c>
      <c r="W766" s="116"/>
      <c r="X766" s="116"/>
    </row>
    <row r="767" s="60" customFormat="true" ht="14.35" hidden="false" customHeight="false" outlineLevel="0" collapsed="false">
      <c r="A767" s="38" t="s">
        <v>1276</v>
      </c>
      <c r="B767" s="54" t="s">
        <v>602</v>
      </c>
      <c r="C767" s="49" t="n">
        <f aca="false">D767+K767+M767+O767+Q767+S767+T767+U767+V767</f>
        <v>234428</v>
      </c>
      <c r="D767" s="49" t="n">
        <f aca="false">SUM(E767:I767)</f>
        <v>0</v>
      </c>
      <c r="E767" s="49" t="n">
        <v>0</v>
      </c>
      <c r="F767" s="49" t="n">
        <v>0</v>
      </c>
      <c r="G767" s="49" t="n">
        <v>0</v>
      </c>
      <c r="H767" s="49" t="n">
        <v>0</v>
      </c>
      <c r="I767" s="49" t="n">
        <v>0</v>
      </c>
      <c r="J767" s="49" t="n">
        <v>0</v>
      </c>
      <c r="K767" s="49" t="n">
        <v>0</v>
      </c>
      <c r="L767" s="49" t="n">
        <v>0</v>
      </c>
      <c r="M767" s="49" t="n">
        <v>0</v>
      </c>
      <c r="N767" s="49" t="n">
        <v>0</v>
      </c>
      <c r="O767" s="49" t="n">
        <v>0</v>
      </c>
      <c r="P767" s="49" t="n">
        <v>0</v>
      </c>
      <c r="Q767" s="49" t="n">
        <v>0</v>
      </c>
      <c r="R767" s="49" t="n">
        <v>0</v>
      </c>
      <c r="S767" s="49" t="n">
        <v>0</v>
      </c>
      <c r="T767" s="49" t="n">
        <v>0</v>
      </c>
      <c r="U767" s="49" t="n">
        <v>0</v>
      </c>
      <c r="V767" s="49" t="n">
        <v>234428</v>
      </c>
      <c r="W767" s="116"/>
      <c r="X767" s="116"/>
    </row>
    <row r="768" s="60" customFormat="true" ht="14.35" hidden="false" customHeight="false" outlineLevel="0" collapsed="false">
      <c r="A768" s="38" t="s">
        <v>1277</v>
      </c>
      <c r="B768" s="54" t="s">
        <v>1278</v>
      </c>
      <c r="C768" s="49" t="n">
        <f aca="false">D768+K768+M768+O768+Q768+S768+T768+U768+V768</f>
        <v>7787718</v>
      </c>
      <c r="D768" s="49" t="n">
        <f aca="false">SUM(E768:I768)</f>
        <v>0</v>
      </c>
      <c r="E768" s="49" t="n">
        <v>0</v>
      </c>
      <c r="F768" s="49" t="n">
        <v>0</v>
      </c>
      <c r="G768" s="49" t="n">
        <v>0</v>
      </c>
      <c r="H768" s="49" t="n">
        <v>0</v>
      </c>
      <c r="I768" s="49" t="n">
        <v>0</v>
      </c>
      <c r="J768" s="49" t="n">
        <v>0</v>
      </c>
      <c r="K768" s="49" t="n">
        <v>0</v>
      </c>
      <c r="L768" s="49" t="n">
        <v>600</v>
      </c>
      <c r="M768" s="49" t="n">
        <v>2508328</v>
      </c>
      <c r="N768" s="49" t="n">
        <v>0</v>
      </c>
      <c r="O768" s="49" t="n">
        <v>0</v>
      </c>
      <c r="P768" s="49" t="n">
        <v>1180.8</v>
      </c>
      <c r="Q768" s="49" t="n">
        <v>5170046</v>
      </c>
      <c r="R768" s="49" t="n">
        <v>0</v>
      </c>
      <c r="S768" s="49" t="n">
        <v>0</v>
      </c>
      <c r="T768" s="49" t="n">
        <v>0</v>
      </c>
      <c r="U768" s="49" t="n">
        <v>0</v>
      </c>
      <c r="V768" s="49" t="n">
        <v>109344</v>
      </c>
      <c r="W768" s="116"/>
      <c r="X768" s="116"/>
    </row>
    <row r="769" s="1" customFormat="true" ht="14.35" hidden="false" customHeight="false" outlineLevel="0" collapsed="false">
      <c r="A769" s="17" t="n">
        <v>10</v>
      </c>
      <c r="B769" s="37" t="s">
        <v>607</v>
      </c>
      <c r="C769" s="21" t="n">
        <f aca="false">C770+C772</f>
        <v>2296420</v>
      </c>
      <c r="D769" s="21" t="n">
        <f aca="false">D770+D772</f>
        <v>1198405</v>
      </c>
      <c r="E769" s="21" t="n">
        <f aca="false">E770+E772</f>
        <v>1198405</v>
      </c>
      <c r="F769" s="21" t="n">
        <f aca="false">F770+F772</f>
        <v>0</v>
      </c>
      <c r="G769" s="21" t="n">
        <f aca="false">G770+G772</f>
        <v>0</v>
      </c>
      <c r="H769" s="21" t="n">
        <f aca="false">H770+H772</f>
        <v>0</v>
      </c>
      <c r="I769" s="21" t="n">
        <f aca="false">I770+I772</f>
        <v>0</v>
      </c>
      <c r="J769" s="21" t="n">
        <f aca="false">J770+J772</f>
        <v>0</v>
      </c>
      <c r="K769" s="21" t="n">
        <f aca="false">K770+K772</f>
        <v>0</v>
      </c>
      <c r="L769" s="21" t="n">
        <f aca="false">L770+L772</f>
        <v>405</v>
      </c>
      <c r="M769" s="21" t="n">
        <f aca="false">M770+M772</f>
        <v>1098015</v>
      </c>
      <c r="N769" s="21" t="n">
        <f aca="false">N770+N772</f>
        <v>0</v>
      </c>
      <c r="O769" s="21" t="n">
        <f aca="false">O770+O772</f>
        <v>0</v>
      </c>
      <c r="P769" s="21" t="n">
        <f aca="false">P770+P772</f>
        <v>0</v>
      </c>
      <c r="Q769" s="21" t="n">
        <f aca="false">Q770+Q772</f>
        <v>0</v>
      </c>
      <c r="R769" s="21" t="n">
        <f aca="false">R770+R772</f>
        <v>0</v>
      </c>
      <c r="S769" s="21" t="n">
        <f aca="false">S770+S772</f>
        <v>0</v>
      </c>
      <c r="T769" s="21" t="n">
        <f aca="false">T770+T772</f>
        <v>0</v>
      </c>
      <c r="U769" s="21" t="n">
        <f aca="false">U770+U772</f>
        <v>0</v>
      </c>
      <c r="V769" s="21" t="n">
        <f aca="false">V770+V772</f>
        <v>0</v>
      </c>
      <c r="W769" s="116"/>
      <c r="X769" s="116"/>
    </row>
    <row r="770" s="1" customFormat="true" ht="14.25" hidden="false" customHeight="true" outlineLevel="0" collapsed="false">
      <c r="A770" s="38" t="s">
        <v>624</v>
      </c>
      <c r="B770" s="37" t="s">
        <v>609</v>
      </c>
      <c r="C770" s="21" t="n">
        <f aca="false">C771</f>
        <v>315737</v>
      </c>
      <c r="D770" s="21" t="n">
        <f aca="false">D771</f>
        <v>315737</v>
      </c>
      <c r="E770" s="21" t="n">
        <f aca="false">E771</f>
        <v>315737</v>
      </c>
      <c r="F770" s="21" t="n">
        <f aca="false">F771</f>
        <v>0</v>
      </c>
      <c r="G770" s="21" t="n">
        <f aca="false">G771</f>
        <v>0</v>
      </c>
      <c r="H770" s="21" t="n">
        <f aca="false">H771</f>
        <v>0</v>
      </c>
      <c r="I770" s="21" t="n">
        <f aca="false">I771</f>
        <v>0</v>
      </c>
      <c r="J770" s="21" t="n">
        <f aca="false">J771</f>
        <v>0</v>
      </c>
      <c r="K770" s="21" t="n">
        <f aca="false">K771</f>
        <v>0</v>
      </c>
      <c r="L770" s="21" t="n">
        <f aca="false">L771</f>
        <v>0</v>
      </c>
      <c r="M770" s="21" t="n">
        <f aca="false">M771</f>
        <v>0</v>
      </c>
      <c r="N770" s="21" t="n">
        <f aca="false">N771</f>
        <v>0</v>
      </c>
      <c r="O770" s="21" t="n">
        <f aca="false">O771</f>
        <v>0</v>
      </c>
      <c r="P770" s="21" t="n">
        <f aca="false">P771</f>
        <v>0</v>
      </c>
      <c r="Q770" s="21" t="n">
        <f aca="false">Q771</f>
        <v>0</v>
      </c>
      <c r="R770" s="21" t="n">
        <f aca="false">R771</f>
        <v>0</v>
      </c>
      <c r="S770" s="21" t="n">
        <f aca="false">S771</f>
        <v>0</v>
      </c>
      <c r="T770" s="21" t="n">
        <f aca="false">T771</f>
        <v>0</v>
      </c>
      <c r="U770" s="21" t="n">
        <f aca="false">U771</f>
        <v>0</v>
      </c>
      <c r="V770" s="21" t="n">
        <f aca="false">V771</f>
        <v>0</v>
      </c>
      <c r="W770" s="116"/>
      <c r="X770" s="116"/>
    </row>
    <row r="771" s="1" customFormat="true" ht="14.35" hidden="false" customHeight="false" outlineLevel="0" collapsed="false">
      <c r="A771" s="38" t="s">
        <v>626</v>
      </c>
      <c r="B771" s="37" t="s">
        <v>1279</v>
      </c>
      <c r="C771" s="21" t="n">
        <f aca="false">D771+M771+Q771</f>
        <v>315737</v>
      </c>
      <c r="D771" s="21" t="n">
        <f aca="false">SUM(E771:I771)</f>
        <v>315737</v>
      </c>
      <c r="E771" s="21" t="n">
        <v>315737</v>
      </c>
      <c r="F771" s="21" t="n">
        <v>0</v>
      </c>
      <c r="G771" s="21" t="n">
        <v>0</v>
      </c>
      <c r="H771" s="21" t="n">
        <v>0</v>
      </c>
      <c r="I771" s="21" t="n">
        <v>0</v>
      </c>
      <c r="J771" s="117" t="n">
        <v>0</v>
      </c>
      <c r="K771" s="117" t="n">
        <v>0</v>
      </c>
      <c r="L771" s="21" t="n">
        <v>0</v>
      </c>
      <c r="M771" s="21" t="n">
        <v>0</v>
      </c>
      <c r="N771" s="117" t="n">
        <v>0</v>
      </c>
      <c r="O771" s="117" t="n">
        <v>0</v>
      </c>
      <c r="P771" s="21" t="n">
        <v>0</v>
      </c>
      <c r="Q771" s="21" t="n">
        <v>0</v>
      </c>
      <c r="R771" s="21" t="n">
        <v>0</v>
      </c>
      <c r="S771" s="21" t="n">
        <v>0</v>
      </c>
      <c r="T771" s="49" t="n">
        <v>0</v>
      </c>
      <c r="U771" s="49" t="n">
        <v>0</v>
      </c>
      <c r="V771" s="49" t="n">
        <v>0</v>
      </c>
      <c r="W771" s="116"/>
      <c r="X771" s="116"/>
    </row>
    <row r="772" s="1" customFormat="true" ht="14.35" hidden="false" customHeight="false" outlineLevel="0" collapsed="false">
      <c r="A772" s="38" t="s">
        <v>628</v>
      </c>
      <c r="B772" s="37" t="s">
        <v>613</v>
      </c>
      <c r="C772" s="21" t="n">
        <f aca="false">SUM(C773:C774)</f>
        <v>1980683</v>
      </c>
      <c r="D772" s="21" t="n">
        <f aca="false">SUM(D773:D774)</f>
        <v>882668</v>
      </c>
      <c r="E772" s="21" t="n">
        <f aca="false">SUM(E773:E774)</f>
        <v>882668</v>
      </c>
      <c r="F772" s="21" t="n">
        <f aca="false">SUM(F773:F774)</f>
        <v>0</v>
      </c>
      <c r="G772" s="21" t="n">
        <f aca="false">SUM(G773:G774)</f>
        <v>0</v>
      </c>
      <c r="H772" s="21" t="n">
        <f aca="false">SUM(H773:H774)</f>
        <v>0</v>
      </c>
      <c r="I772" s="21" t="n">
        <f aca="false">SUM(I773:I774)</f>
        <v>0</v>
      </c>
      <c r="J772" s="21" t="n">
        <f aca="false">SUM(J773:J774)</f>
        <v>0</v>
      </c>
      <c r="K772" s="21" t="n">
        <f aca="false">SUM(K773:K774)</f>
        <v>0</v>
      </c>
      <c r="L772" s="21" t="n">
        <f aca="false">SUM(L773:L774)</f>
        <v>405</v>
      </c>
      <c r="M772" s="21" t="n">
        <f aca="false">SUM(M773:M774)</f>
        <v>1098015</v>
      </c>
      <c r="N772" s="21" t="n">
        <f aca="false">SUM(N773:N774)</f>
        <v>0</v>
      </c>
      <c r="O772" s="21" t="n">
        <f aca="false">SUM(O773:O774)</f>
        <v>0</v>
      </c>
      <c r="P772" s="21" t="n">
        <f aca="false">SUM(P773:P774)</f>
        <v>0</v>
      </c>
      <c r="Q772" s="21" t="n">
        <f aca="false">SUM(Q773:Q774)</f>
        <v>0</v>
      </c>
      <c r="R772" s="21" t="n">
        <f aca="false">SUM(R773:R774)</f>
        <v>0</v>
      </c>
      <c r="S772" s="21" t="n">
        <f aca="false">SUM(S773:S774)</f>
        <v>0</v>
      </c>
      <c r="T772" s="21" t="n">
        <f aca="false">SUM(T773:T774)</f>
        <v>0</v>
      </c>
      <c r="U772" s="21" t="n">
        <f aca="false">SUM(U773:U774)</f>
        <v>0</v>
      </c>
      <c r="V772" s="21" t="n">
        <f aca="false">SUM(V773:V774)</f>
        <v>0</v>
      </c>
      <c r="W772" s="116"/>
      <c r="X772" s="116"/>
    </row>
    <row r="773" s="1" customFormat="true" ht="14.35" hidden="false" customHeight="false" outlineLevel="0" collapsed="false">
      <c r="A773" s="38" t="s">
        <v>629</v>
      </c>
      <c r="B773" s="39" t="s">
        <v>1280</v>
      </c>
      <c r="C773" s="21" t="n">
        <f aca="false">D773+M773+Q773</f>
        <v>882668</v>
      </c>
      <c r="D773" s="21" t="n">
        <f aca="false">SUM(E773:I773)</f>
        <v>882668</v>
      </c>
      <c r="E773" s="21" t="n">
        <v>882668</v>
      </c>
      <c r="F773" s="21" t="n">
        <v>0</v>
      </c>
      <c r="G773" s="21" t="n">
        <v>0</v>
      </c>
      <c r="H773" s="21" t="n">
        <v>0</v>
      </c>
      <c r="I773" s="21" t="n">
        <v>0</v>
      </c>
      <c r="J773" s="21" t="n">
        <v>0</v>
      </c>
      <c r="K773" s="21" t="n">
        <v>0</v>
      </c>
      <c r="L773" s="21" t="n">
        <v>0</v>
      </c>
      <c r="M773" s="21" t="n">
        <v>0</v>
      </c>
      <c r="N773" s="21" t="n">
        <v>0</v>
      </c>
      <c r="O773" s="21" t="n">
        <v>0</v>
      </c>
      <c r="P773" s="21" t="n">
        <v>0</v>
      </c>
      <c r="Q773" s="21" t="n">
        <v>0</v>
      </c>
      <c r="R773" s="21" t="n">
        <v>0</v>
      </c>
      <c r="S773" s="21" t="n">
        <v>0</v>
      </c>
      <c r="T773" s="21" t="n">
        <v>0</v>
      </c>
      <c r="U773" s="21" t="n">
        <v>0</v>
      </c>
      <c r="V773" s="21" t="n">
        <v>0</v>
      </c>
      <c r="W773" s="116"/>
      <c r="X773" s="116"/>
    </row>
    <row r="774" s="1" customFormat="true" ht="14.35" hidden="false" customHeight="false" outlineLevel="0" collapsed="false">
      <c r="A774" s="38" t="s">
        <v>1281</v>
      </c>
      <c r="B774" s="39" t="s">
        <v>1282</v>
      </c>
      <c r="C774" s="21" t="n">
        <f aca="false">D774+M774+Q774</f>
        <v>1098015</v>
      </c>
      <c r="D774" s="21" t="n">
        <f aca="false">SUM(E774:I774)</f>
        <v>0</v>
      </c>
      <c r="E774" s="21" t="n">
        <v>0</v>
      </c>
      <c r="F774" s="21" t="n">
        <v>0</v>
      </c>
      <c r="G774" s="21" t="n">
        <v>0</v>
      </c>
      <c r="H774" s="21" t="n">
        <v>0</v>
      </c>
      <c r="I774" s="21" t="n">
        <v>0</v>
      </c>
      <c r="J774" s="21" t="n">
        <v>0</v>
      </c>
      <c r="K774" s="21" t="n">
        <v>0</v>
      </c>
      <c r="L774" s="21" t="n">
        <v>405</v>
      </c>
      <c r="M774" s="21" t="n">
        <v>1098015</v>
      </c>
      <c r="N774" s="21" t="n">
        <v>0</v>
      </c>
      <c r="O774" s="21" t="n">
        <v>0</v>
      </c>
      <c r="P774" s="21" t="n">
        <v>0</v>
      </c>
      <c r="Q774" s="21" t="n">
        <v>0</v>
      </c>
      <c r="R774" s="21" t="n">
        <v>0</v>
      </c>
      <c r="S774" s="21" t="n">
        <v>0</v>
      </c>
      <c r="T774" s="21" t="n">
        <v>0</v>
      </c>
      <c r="U774" s="21" t="n">
        <v>0</v>
      </c>
      <c r="V774" s="21" t="n">
        <v>0</v>
      </c>
      <c r="W774" s="116"/>
      <c r="X774" s="116"/>
    </row>
    <row r="775" s="1" customFormat="true" ht="14.35" hidden="false" customHeight="false" outlineLevel="0" collapsed="false">
      <c r="A775" s="17" t="n">
        <v>11</v>
      </c>
      <c r="B775" s="37" t="s">
        <v>215</v>
      </c>
      <c r="C775" s="21" t="n">
        <f aca="false">C776+C778</f>
        <v>4906158.14</v>
      </c>
      <c r="D775" s="21" t="n">
        <f aca="false">D776+D778</f>
        <v>556797</v>
      </c>
      <c r="E775" s="21" t="n">
        <f aca="false">E776+E778</f>
        <v>556797</v>
      </c>
      <c r="F775" s="21" t="n">
        <f aca="false">F776+F778</f>
        <v>0</v>
      </c>
      <c r="G775" s="21" t="n">
        <f aca="false">G776+G778</f>
        <v>0</v>
      </c>
      <c r="H775" s="21" t="n">
        <f aca="false">H776+H778</f>
        <v>0</v>
      </c>
      <c r="I775" s="21" t="n">
        <f aca="false">I776+I778</f>
        <v>0</v>
      </c>
      <c r="J775" s="21" t="n">
        <f aca="false">J776+J778</f>
        <v>0</v>
      </c>
      <c r="K775" s="21" t="n">
        <f aca="false">K776+K778</f>
        <v>0</v>
      </c>
      <c r="L775" s="21" t="n">
        <f aca="false">L776+L778</f>
        <v>606</v>
      </c>
      <c r="M775" s="21" t="n">
        <f aca="false">M776+M778</f>
        <v>1375044</v>
      </c>
      <c r="N775" s="21" t="n">
        <f aca="false">N776+N778</f>
        <v>0</v>
      </c>
      <c r="O775" s="21" t="n">
        <f aca="false">O776+O778</f>
        <v>0</v>
      </c>
      <c r="P775" s="21" t="n">
        <f aca="false">P776+P778</f>
        <v>657</v>
      </c>
      <c r="Q775" s="21" t="n">
        <f aca="false">Q776+Q778</f>
        <v>2923540</v>
      </c>
      <c r="R775" s="21" t="n">
        <f aca="false">R776+R778</f>
        <v>0</v>
      </c>
      <c r="S775" s="21" t="n">
        <f aca="false">S776+S778</f>
        <v>0</v>
      </c>
      <c r="T775" s="21" t="n">
        <f aca="false">T776+T778</f>
        <v>0</v>
      </c>
      <c r="U775" s="21" t="n">
        <f aca="false">U776+U778</f>
        <v>0</v>
      </c>
      <c r="V775" s="21" t="n">
        <f aca="false">V776+V778</f>
        <v>50777.14</v>
      </c>
      <c r="W775" s="116"/>
      <c r="X775" s="116"/>
    </row>
    <row r="776" s="1" customFormat="true" ht="14.35" hidden="false" customHeight="false" outlineLevel="0" collapsed="false">
      <c r="A776" s="38" t="s">
        <v>635</v>
      </c>
      <c r="B776" s="37" t="s">
        <v>217</v>
      </c>
      <c r="C776" s="21" t="n">
        <f aca="false">C777</f>
        <v>4349361.14</v>
      </c>
      <c r="D776" s="21" t="n">
        <f aca="false">D777</f>
        <v>0</v>
      </c>
      <c r="E776" s="21" t="n">
        <f aca="false">E777</f>
        <v>0</v>
      </c>
      <c r="F776" s="21" t="n">
        <f aca="false">F777</f>
        <v>0</v>
      </c>
      <c r="G776" s="21" t="n">
        <f aca="false">G777</f>
        <v>0</v>
      </c>
      <c r="H776" s="21" t="n">
        <f aca="false">H777</f>
        <v>0</v>
      </c>
      <c r="I776" s="21" t="n">
        <f aca="false">I777</f>
        <v>0</v>
      </c>
      <c r="J776" s="21" t="n">
        <f aca="false">J777</f>
        <v>0</v>
      </c>
      <c r="K776" s="21" t="n">
        <f aca="false">K777</f>
        <v>0</v>
      </c>
      <c r="L776" s="21" t="n">
        <f aca="false">L777</f>
        <v>606</v>
      </c>
      <c r="M776" s="21" t="n">
        <f aca="false">M777</f>
        <v>1375044</v>
      </c>
      <c r="N776" s="21" t="n">
        <f aca="false">N777</f>
        <v>0</v>
      </c>
      <c r="O776" s="21" t="n">
        <f aca="false">O777</f>
        <v>0</v>
      </c>
      <c r="P776" s="21" t="n">
        <f aca="false">P777</f>
        <v>657</v>
      </c>
      <c r="Q776" s="21" t="n">
        <f aca="false">Q777</f>
        <v>2923540</v>
      </c>
      <c r="R776" s="21" t="n">
        <f aca="false">R777</f>
        <v>0</v>
      </c>
      <c r="S776" s="21" t="n">
        <f aca="false">S777</f>
        <v>0</v>
      </c>
      <c r="T776" s="21" t="n">
        <f aca="false">T777</f>
        <v>0</v>
      </c>
      <c r="U776" s="21" t="n">
        <f aca="false">U777</f>
        <v>0</v>
      </c>
      <c r="V776" s="21" t="n">
        <f aca="false">V777</f>
        <v>50777.14</v>
      </c>
      <c r="W776" s="116"/>
      <c r="X776" s="116"/>
    </row>
    <row r="777" s="1" customFormat="true" ht="14.35" hidden="false" customHeight="false" outlineLevel="0" collapsed="false">
      <c r="A777" s="38" t="s">
        <v>637</v>
      </c>
      <c r="B777" s="37" t="s">
        <v>1283</v>
      </c>
      <c r="C777" s="21" t="n">
        <f aca="false">D777+M777+Q777+V777</f>
        <v>4349361.14</v>
      </c>
      <c r="D777" s="21" t="n">
        <f aca="false">SUM(E777:I777)</f>
        <v>0</v>
      </c>
      <c r="E777" s="21" t="n">
        <v>0</v>
      </c>
      <c r="F777" s="21" t="n">
        <v>0</v>
      </c>
      <c r="G777" s="21" t="n">
        <v>0</v>
      </c>
      <c r="H777" s="21" t="n">
        <v>0</v>
      </c>
      <c r="I777" s="21" t="n">
        <v>0</v>
      </c>
      <c r="J777" s="117" t="n">
        <v>0</v>
      </c>
      <c r="K777" s="117" t="n">
        <v>0</v>
      </c>
      <c r="L777" s="21" t="n">
        <v>606</v>
      </c>
      <c r="M777" s="21" t="n">
        <v>1375044</v>
      </c>
      <c r="N777" s="117" t="n">
        <v>0</v>
      </c>
      <c r="O777" s="117" t="n">
        <v>0</v>
      </c>
      <c r="P777" s="21" t="n">
        <v>657</v>
      </c>
      <c r="Q777" s="21" t="n">
        <v>2923540</v>
      </c>
      <c r="R777" s="21" t="n">
        <v>0</v>
      </c>
      <c r="S777" s="21" t="n">
        <v>0</v>
      </c>
      <c r="T777" s="49" t="n">
        <v>0</v>
      </c>
      <c r="U777" s="49" t="n">
        <v>0</v>
      </c>
      <c r="V777" s="49" t="n">
        <v>50777.14</v>
      </c>
      <c r="W777" s="116"/>
      <c r="X777" s="116"/>
    </row>
    <row r="778" s="60" customFormat="true" ht="14.35" hidden="false" customHeight="false" outlineLevel="0" collapsed="false">
      <c r="A778" s="38" t="s">
        <v>639</v>
      </c>
      <c r="B778" s="37" t="s">
        <v>631</v>
      </c>
      <c r="C778" s="21" t="n">
        <f aca="false">C779</f>
        <v>556797</v>
      </c>
      <c r="D778" s="21" t="n">
        <f aca="false">D779</f>
        <v>556797</v>
      </c>
      <c r="E778" s="21" t="n">
        <f aca="false">E779</f>
        <v>556797</v>
      </c>
      <c r="F778" s="21" t="n">
        <f aca="false">F779</f>
        <v>0</v>
      </c>
      <c r="G778" s="21" t="n">
        <f aca="false">G779</f>
        <v>0</v>
      </c>
      <c r="H778" s="21" t="n">
        <f aca="false">H779</f>
        <v>0</v>
      </c>
      <c r="I778" s="21" t="n">
        <f aca="false">I779</f>
        <v>0</v>
      </c>
      <c r="J778" s="21" t="n">
        <f aca="false">J779</f>
        <v>0</v>
      </c>
      <c r="K778" s="21" t="n">
        <f aca="false">K779</f>
        <v>0</v>
      </c>
      <c r="L778" s="21" t="n">
        <f aca="false">L779</f>
        <v>0</v>
      </c>
      <c r="M778" s="21" t="n">
        <f aca="false">M779</f>
        <v>0</v>
      </c>
      <c r="N778" s="21" t="n">
        <f aca="false">N779</f>
        <v>0</v>
      </c>
      <c r="O778" s="21" t="n">
        <f aca="false">O779</f>
        <v>0</v>
      </c>
      <c r="P778" s="21" t="n">
        <f aca="false">P779</f>
        <v>0</v>
      </c>
      <c r="Q778" s="21" t="n">
        <f aca="false">Q779</f>
        <v>0</v>
      </c>
      <c r="R778" s="21" t="n">
        <f aca="false">R779</f>
        <v>0</v>
      </c>
      <c r="S778" s="21" t="n">
        <f aca="false">S779</f>
        <v>0</v>
      </c>
      <c r="T778" s="21" t="n">
        <f aca="false">T779</f>
        <v>0</v>
      </c>
      <c r="U778" s="21" t="n">
        <f aca="false">U779</f>
        <v>0</v>
      </c>
      <c r="V778" s="21" t="n">
        <f aca="false">V779</f>
        <v>0</v>
      </c>
      <c r="W778" s="116"/>
      <c r="X778" s="116"/>
    </row>
    <row r="779" s="60" customFormat="true" ht="14.35" hidden="false" customHeight="false" outlineLevel="0" collapsed="false">
      <c r="A779" s="38" t="s">
        <v>641</v>
      </c>
      <c r="B779" s="37" t="s">
        <v>1284</v>
      </c>
      <c r="C779" s="21" t="n">
        <f aca="false">D779+M779+Q779+V779</f>
        <v>556797</v>
      </c>
      <c r="D779" s="21" t="n">
        <f aca="false">SUM(E779:I779)</f>
        <v>556797</v>
      </c>
      <c r="E779" s="21" t="n">
        <v>556797</v>
      </c>
      <c r="F779" s="21" t="n">
        <v>0</v>
      </c>
      <c r="G779" s="21" t="n">
        <v>0</v>
      </c>
      <c r="H779" s="21" t="n">
        <v>0</v>
      </c>
      <c r="I779" s="21" t="n">
        <v>0</v>
      </c>
      <c r="J779" s="117" t="n">
        <v>0</v>
      </c>
      <c r="K779" s="117" t="n">
        <v>0</v>
      </c>
      <c r="L779" s="21" t="n">
        <v>0</v>
      </c>
      <c r="M779" s="21" t="n">
        <v>0</v>
      </c>
      <c r="N779" s="117" t="n">
        <v>0</v>
      </c>
      <c r="O779" s="117" t="n">
        <v>0</v>
      </c>
      <c r="P779" s="21" t="n">
        <v>0</v>
      </c>
      <c r="Q779" s="21" t="n">
        <v>0</v>
      </c>
      <c r="R779" s="21" t="n">
        <v>0</v>
      </c>
      <c r="S779" s="21" t="n">
        <v>0</v>
      </c>
      <c r="T779" s="49" t="n">
        <v>0</v>
      </c>
      <c r="U779" s="49" t="n">
        <v>0</v>
      </c>
      <c r="V779" s="49" t="n">
        <v>0</v>
      </c>
      <c r="W779" s="116"/>
      <c r="X779" s="116"/>
    </row>
    <row r="780" s="1" customFormat="true" ht="14.35" hidden="false" customHeight="false" outlineLevel="0" collapsed="false">
      <c r="A780" s="17" t="n">
        <v>12</v>
      </c>
      <c r="B780" s="37" t="s">
        <v>634</v>
      </c>
      <c r="C780" s="21" t="n">
        <f aca="false">C781+C783+C786</f>
        <v>5523571</v>
      </c>
      <c r="D780" s="21" t="n">
        <f aca="false">D781+D783+D786</f>
        <v>3281532</v>
      </c>
      <c r="E780" s="21" t="n">
        <f aca="false">E781+E783+E786</f>
        <v>2537262</v>
      </c>
      <c r="F780" s="21" t="n">
        <f aca="false">F781+F783+F786</f>
        <v>147122</v>
      </c>
      <c r="G780" s="21" t="n">
        <f aca="false">G781+G783+G786</f>
        <v>541046</v>
      </c>
      <c r="H780" s="21" t="n">
        <f aca="false">H781+H783+H786</f>
        <v>56102</v>
      </c>
      <c r="I780" s="21" t="n">
        <f aca="false">I781+I783+I786</f>
        <v>0</v>
      </c>
      <c r="J780" s="21" t="n">
        <f aca="false">J781+J783+J786</f>
        <v>0</v>
      </c>
      <c r="K780" s="21" t="n">
        <f aca="false">K781+K783+K786</f>
        <v>0</v>
      </c>
      <c r="L780" s="21" t="n">
        <f aca="false">L781+L783+L786</f>
        <v>275</v>
      </c>
      <c r="M780" s="21" t="n">
        <f aca="false">M781+M783+M786</f>
        <v>699196</v>
      </c>
      <c r="N780" s="21" t="n">
        <f aca="false">N781+N783+N786</f>
        <v>0</v>
      </c>
      <c r="O780" s="21" t="n">
        <f aca="false">O781+O783+O786</f>
        <v>0</v>
      </c>
      <c r="P780" s="21" t="n">
        <f aca="false">P781+P783+P786</f>
        <v>320</v>
      </c>
      <c r="Q780" s="21" t="n">
        <f aca="false">Q781+Q783+Q786</f>
        <v>1542843</v>
      </c>
      <c r="R780" s="21" t="n">
        <f aca="false">R781+R783+R786</f>
        <v>0</v>
      </c>
      <c r="S780" s="21" t="n">
        <f aca="false">S781+S783+S786</f>
        <v>0</v>
      </c>
      <c r="T780" s="21" t="n">
        <f aca="false">T781+T783+T786</f>
        <v>0</v>
      </c>
      <c r="U780" s="21" t="n">
        <f aca="false">U781+U783+U786</f>
        <v>0</v>
      </c>
      <c r="V780" s="21" t="n">
        <f aca="false">V781+V783+V786</f>
        <v>0</v>
      </c>
      <c r="W780" s="116"/>
      <c r="X780" s="116"/>
    </row>
    <row r="781" s="1" customFormat="true" ht="14.35" hidden="false" customHeight="false" outlineLevel="0" collapsed="false">
      <c r="A781" s="38" t="s">
        <v>647</v>
      </c>
      <c r="B781" s="37" t="s">
        <v>1285</v>
      </c>
      <c r="C781" s="21" t="n">
        <f aca="false">C782</f>
        <v>791060</v>
      </c>
      <c r="D781" s="21" t="n">
        <f aca="false">D782</f>
        <v>791060</v>
      </c>
      <c r="E781" s="21" t="n">
        <f aca="false">E782</f>
        <v>643938</v>
      </c>
      <c r="F781" s="21" t="n">
        <f aca="false">F782</f>
        <v>147122</v>
      </c>
      <c r="G781" s="21" t="n">
        <f aca="false">G782</f>
        <v>0</v>
      </c>
      <c r="H781" s="21" t="n">
        <f aca="false">H782</f>
        <v>0</v>
      </c>
      <c r="I781" s="21" t="n">
        <f aca="false">I782</f>
        <v>0</v>
      </c>
      <c r="J781" s="21" t="n">
        <f aca="false">J782</f>
        <v>0</v>
      </c>
      <c r="K781" s="21" t="n">
        <f aca="false">K782</f>
        <v>0</v>
      </c>
      <c r="L781" s="21" t="n">
        <f aca="false">L782</f>
        <v>0</v>
      </c>
      <c r="M781" s="21" t="n">
        <f aca="false">M782</f>
        <v>0</v>
      </c>
      <c r="N781" s="21" t="n">
        <f aca="false">N782</f>
        <v>0</v>
      </c>
      <c r="O781" s="21" t="n">
        <f aca="false">O782</f>
        <v>0</v>
      </c>
      <c r="P781" s="21" t="n">
        <f aca="false">P782</f>
        <v>0</v>
      </c>
      <c r="Q781" s="21" t="n">
        <f aca="false">Q782</f>
        <v>0</v>
      </c>
      <c r="R781" s="21" t="n">
        <f aca="false">R782</f>
        <v>0</v>
      </c>
      <c r="S781" s="21" t="n">
        <f aca="false">S782</f>
        <v>0</v>
      </c>
      <c r="T781" s="21" t="n">
        <f aca="false">T782</f>
        <v>0</v>
      </c>
      <c r="U781" s="21" t="n">
        <f aca="false">U782</f>
        <v>0</v>
      </c>
      <c r="V781" s="21" t="n">
        <f aca="false">V782</f>
        <v>0</v>
      </c>
      <c r="W781" s="116"/>
      <c r="X781" s="116"/>
    </row>
    <row r="782" s="1" customFormat="true" ht="14.35" hidden="false" customHeight="false" outlineLevel="0" collapsed="false">
      <c r="A782" s="38" t="s">
        <v>648</v>
      </c>
      <c r="B782" s="37" t="s">
        <v>1286</v>
      </c>
      <c r="C782" s="21" t="n">
        <f aca="false">D782+M782+Q782+V782</f>
        <v>791060</v>
      </c>
      <c r="D782" s="21" t="n">
        <f aca="false">SUM(E782:I782)</f>
        <v>791060</v>
      </c>
      <c r="E782" s="21" t="n">
        <v>643938</v>
      </c>
      <c r="F782" s="21" t="n">
        <v>147122</v>
      </c>
      <c r="G782" s="21" t="n">
        <v>0</v>
      </c>
      <c r="H782" s="21" t="n">
        <v>0</v>
      </c>
      <c r="I782" s="21" t="n">
        <v>0</v>
      </c>
      <c r="J782" s="117" t="n">
        <v>0</v>
      </c>
      <c r="K782" s="117" t="n">
        <v>0</v>
      </c>
      <c r="L782" s="21" t="n">
        <v>0</v>
      </c>
      <c r="M782" s="21" t="n">
        <v>0</v>
      </c>
      <c r="N782" s="117" t="n">
        <v>0</v>
      </c>
      <c r="O782" s="117" t="n">
        <v>0</v>
      </c>
      <c r="P782" s="21" t="n">
        <v>0</v>
      </c>
      <c r="Q782" s="21" t="n">
        <v>0</v>
      </c>
      <c r="R782" s="21" t="n">
        <v>0</v>
      </c>
      <c r="S782" s="21" t="n">
        <v>0</v>
      </c>
      <c r="T782" s="49" t="n">
        <v>0</v>
      </c>
      <c r="U782" s="49" t="n">
        <v>0</v>
      </c>
      <c r="V782" s="49" t="n">
        <v>0</v>
      </c>
      <c r="W782" s="116"/>
      <c r="X782" s="116"/>
    </row>
    <row r="783" s="60" customFormat="true" ht="14.35" hidden="false" customHeight="false" outlineLevel="0" collapsed="false">
      <c r="A783" s="38" t="s">
        <v>651</v>
      </c>
      <c r="B783" s="37" t="s">
        <v>640</v>
      </c>
      <c r="C783" s="21" t="n">
        <f aca="false">SUM(C784:C785)</f>
        <v>3133566</v>
      </c>
      <c r="D783" s="21" t="n">
        <f aca="false">SUM(D784:D785)</f>
        <v>2434370</v>
      </c>
      <c r="E783" s="21" t="n">
        <f aca="false">SUM(E784:E785)</f>
        <v>1893324</v>
      </c>
      <c r="F783" s="21" t="n">
        <f aca="false">SUM(F784:F785)</f>
        <v>0</v>
      </c>
      <c r="G783" s="21" t="n">
        <f aca="false">SUM(G784:G785)</f>
        <v>541046</v>
      </c>
      <c r="H783" s="21" t="n">
        <f aca="false">SUM(H784:H785)</f>
        <v>0</v>
      </c>
      <c r="I783" s="21" t="n">
        <f aca="false">SUM(I784:I785)</f>
        <v>0</v>
      </c>
      <c r="J783" s="21" t="n">
        <f aca="false">SUM(J784:J785)</f>
        <v>0</v>
      </c>
      <c r="K783" s="21" t="n">
        <f aca="false">SUM(K784:K785)</f>
        <v>0</v>
      </c>
      <c r="L783" s="21" t="n">
        <f aca="false">SUM(L784:L785)</f>
        <v>275</v>
      </c>
      <c r="M783" s="21" t="n">
        <f aca="false">SUM(M784:M785)</f>
        <v>699196</v>
      </c>
      <c r="N783" s="21" t="n">
        <f aca="false">SUM(N784:N785)</f>
        <v>0</v>
      </c>
      <c r="O783" s="21" t="n">
        <f aca="false">SUM(O784:O785)</f>
        <v>0</v>
      </c>
      <c r="P783" s="21" t="n">
        <f aca="false">SUM(P784:P785)</f>
        <v>0</v>
      </c>
      <c r="Q783" s="21" t="n">
        <f aca="false">SUM(Q784:Q785)</f>
        <v>0</v>
      </c>
      <c r="R783" s="21" t="n">
        <f aca="false">SUM(R784:R785)</f>
        <v>0</v>
      </c>
      <c r="S783" s="21" t="n">
        <f aca="false">SUM(S784:S785)</f>
        <v>0</v>
      </c>
      <c r="T783" s="21" t="n">
        <f aca="false">SUM(T784:T785)</f>
        <v>0</v>
      </c>
      <c r="U783" s="21" t="n">
        <f aca="false">SUM(U784:U785)</f>
        <v>0</v>
      </c>
      <c r="V783" s="21" t="n">
        <f aca="false">SUM(V784:V785)</f>
        <v>0</v>
      </c>
      <c r="W783" s="116"/>
      <c r="X783" s="116"/>
    </row>
    <row r="784" s="60" customFormat="true" ht="14.35" hidden="false" customHeight="false" outlineLevel="0" collapsed="false">
      <c r="A784" s="38" t="s">
        <v>653</v>
      </c>
      <c r="B784" s="37" t="s">
        <v>1287</v>
      </c>
      <c r="C784" s="21" t="n">
        <f aca="false">D784+M784+Q784+V784</f>
        <v>941400</v>
      </c>
      <c r="D784" s="21" t="n">
        <f aca="false">SUM(E784:I784)</f>
        <v>242204</v>
      </c>
      <c r="E784" s="21" t="n">
        <v>242204</v>
      </c>
      <c r="F784" s="21" t="n">
        <v>0</v>
      </c>
      <c r="G784" s="21" t="n">
        <v>0</v>
      </c>
      <c r="H784" s="21" t="n">
        <v>0</v>
      </c>
      <c r="I784" s="21" t="n">
        <v>0</v>
      </c>
      <c r="J784" s="21" t="n">
        <v>0</v>
      </c>
      <c r="K784" s="21" t="n">
        <v>0</v>
      </c>
      <c r="L784" s="21" t="n">
        <v>275</v>
      </c>
      <c r="M784" s="21" t="n">
        <v>699196</v>
      </c>
      <c r="N784" s="21" t="n">
        <v>0</v>
      </c>
      <c r="O784" s="21" t="n">
        <v>0</v>
      </c>
      <c r="P784" s="21" t="n">
        <v>0</v>
      </c>
      <c r="Q784" s="21" t="n">
        <v>0</v>
      </c>
      <c r="R784" s="21" t="n">
        <v>0</v>
      </c>
      <c r="S784" s="21" t="n">
        <v>0</v>
      </c>
      <c r="T784" s="21" t="n">
        <v>0</v>
      </c>
      <c r="U784" s="21" t="n">
        <v>0</v>
      </c>
      <c r="V784" s="21" t="n">
        <v>0</v>
      </c>
      <c r="W784" s="116"/>
      <c r="X784" s="116"/>
    </row>
    <row r="785" s="60" customFormat="true" ht="14.35" hidden="false" customHeight="false" outlineLevel="0" collapsed="false">
      <c r="A785" s="38" t="s">
        <v>1288</v>
      </c>
      <c r="B785" s="37" t="s">
        <v>1289</v>
      </c>
      <c r="C785" s="21" t="n">
        <f aca="false">D785+M785+Q785+V785</f>
        <v>2192166</v>
      </c>
      <c r="D785" s="21" t="n">
        <f aca="false">SUM(E785:I785)</f>
        <v>2192166</v>
      </c>
      <c r="E785" s="21" t="n">
        <v>1651120</v>
      </c>
      <c r="F785" s="21" t="n">
        <v>0</v>
      </c>
      <c r="G785" s="21" t="n">
        <v>541046</v>
      </c>
      <c r="H785" s="21" t="n">
        <v>0</v>
      </c>
      <c r="I785" s="21" t="n">
        <v>0</v>
      </c>
      <c r="J785" s="21" t="n">
        <v>0</v>
      </c>
      <c r="K785" s="21" t="n">
        <v>0</v>
      </c>
      <c r="L785" s="21" t="n">
        <v>0</v>
      </c>
      <c r="M785" s="21" t="n">
        <v>0</v>
      </c>
      <c r="N785" s="21" t="n">
        <v>0</v>
      </c>
      <c r="O785" s="21" t="n">
        <v>0</v>
      </c>
      <c r="P785" s="21" t="n">
        <v>0</v>
      </c>
      <c r="Q785" s="21" t="n">
        <v>0</v>
      </c>
      <c r="R785" s="21" t="n">
        <v>0</v>
      </c>
      <c r="S785" s="21" t="n">
        <v>0</v>
      </c>
      <c r="T785" s="21" t="n">
        <v>0</v>
      </c>
      <c r="U785" s="21" t="n">
        <v>0</v>
      </c>
      <c r="V785" s="21" t="n">
        <v>0</v>
      </c>
      <c r="W785" s="116"/>
      <c r="X785" s="116"/>
    </row>
    <row r="786" s="60" customFormat="true" ht="14.35" hidden="false" customHeight="false" outlineLevel="0" collapsed="false">
      <c r="A786" s="38" t="s">
        <v>655</v>
      </c>
      <c r="B786" s="37" t="s">
        <v>644</v>
      </c>
      <c r="C786" s="21" t="n">
        <f aca="false">SUM(C787:C787)</f>
        <v>1598945</v>
      </c>
      <c r="D786" s="21" t="n">
        <f aca="false">SUM(D787:D787)</f>
        <v>56102</v>
      </c>
      <c r="E786" s="21" t="n">
        <f aca="false">SUM(E787:E787)</f>
        <v>0</v>
      </c>
      <c r="F786" s="21" t="n">
        <f aca="false">SUM(F787:F787)</f>
        <v>0</v>
      </c>
      <c r="G786" s="21" t="n">
        <f aca="false">SUM(G787:G787)</f>
        <v>0</v>
      </c>
      <c r="H786" s="21" t="n">
        <f aca="false">SUM(H787:H787)</f>
        <v>56102</v>
      </c>
      <c r="I786" s="21" t="n">
        <f aca="false">SUM(I787:I787)</f>
        <v>0</v>
      </c>
      <c r="J786" s="21" t="n">
        <f aca="false">SUM(J787:J787)</f>
        <v>0</v>
      </c>
      <c r="K786" s="21" t="n">
        <f aca="false">SUM(K787:K787)</f>
        <v>0</v>
      </c>
      <c r="L786" s="21" t="n">
        <f aca="false">SUM(L787:L787)</f>
        <v>0</v>
      </c>
      <c r="M786" s="21" t="n">
        <f aca="false">SUM(M787:M787)</f>
        <v>0</v>
      </c>
      <c r="N786" s="21" t="n">
        <f aca="false">SUM(N787:N787)</f>
        <v>0</v>
      </c>
      <c r="O786" s="21" t="n">
        <f aca="false">SUM(O787:O787)</f>
        <v>0</v>
      </c>
      <c r="P786" s="21" t="n">
        <f aca="false">SUM(P787:P787)</f>
        <v>320</v>
      </c>
      <c r="Q786" s="21" t="n">
        <f aca="false">SUM(Q787:Q787)</f>
        <v>1542843</v>
      </c>
      <c r="R786" s="21" t="n">
        <f aca="false">SUM(R787:R787)</f>
        <v>0</v>
      </c>
      <c r="S786" s="21" t="n">
        <f aca="false">SUM(S787:S787)</f>
        <v>0</v>
      </c>
      <c r="T786" s="21" t="n">
        <f aca="false">SUM(T787:T787)</f>
        <v>0</v>
      </c>
      <c r="U786" s="21" t="n">
        <f aca="false">SUM(U787:U787)</f>
        <v>0</v>
      </c>
      <c r="V786" s="21" t="n">
        <f aca="false">SUM(V787:V787)</f>
        <v>0</v>
      </c>
      <c r="W786" s="116"/>
      <c r="X786" s="116"/>
    </row>
    <row r="787" s="60" customFormat="true" ht="14.35" hidden="false" customHeight="false" outlineLevel="0" collapsed="false">
      <c r="A787" s="38" t="s">
        <v>657</v>
      </c>
      <c r="B787" s="37" t="s">
        <v>646</v>
      </c>
      <c r="C787" s="21" t="n">
        <f aca="false">D787+M787+Q787+V787</f>
        <v>1598945</v>
      </c>
      <c r="D787" s="21" t="n">
        <f aca="false">SUM(E787:I787)</f>
        <v>56102</v>
      </c>
      <c r="E787" s="21" t="n">
        <v>0</v>
      </c>
      <c r="F787" s="21" t="n">
        <v>0</v>
      </c>
      <c r="G787" s="21" t="n">
        <v>0</v>
      </c>
      <c r="H787" s="21" t="n">
        <v>56102</v>
      </c>
      <c r="I787" s="21" t="n">
        <v>0</v>
      </c>
      <c r="J787" s="21" t="n">
        <v>0</v>
      </c>
      <c r="K787" s="21" t="n">
        <v>0</v>
      </c>
      <c r="L787" s="21" t="n">
        <v>0</v>
      </c>
      <c r="M787" s="21" t="n">
        <v>0</v>
      </c>
      <c r="N787" s="21" t="n">
        <v>0</v>
      </c>
      <c r="O787" s="21" t="n">
        <v>0</v>
      </c>
      <c r="P787" s="21" t="n">
        <v>320</v>
      </c>
      <c r="Q787" s="21" t="n">
        <v>1542843</v>
      </c>
      <c r="R787" s="21" t="n">
        <v>0</v>
      </c>
      <c r="S787" s="21" t="n">
        <v>0</v>
      </c>
      <c r="T787" s="49" t="n">
        <v>0</v>
      </c>
      <c r="U787" s="49" t="n">
        <v>0</v>
      </c>
      <c r="V787" s="49" t="n">
        <v>0</v>
      </c>
      <c r="W787" s="116"/>
      <c r="X787" s="116"/>
    </row>
    <row r="788" s="1" customFormat="true" ht="14.35" hidden="false" customHeight="false" outlineLevel="0" collapsed="false">
      <c r="A788" s="17" t="n">
        <v>13</v>
      </c>
      <c r="B788" s="37" t="s">
        <v>223</v>
      </c>
      <c r="C788" s="21" t="n">
        <f aca="false">C789+C793+C795+C800+C804</f>
        <v>31635795.78</v>
      </c>
      <c r="D788" s="21" t="n">
        <f aca="false">D789+D793+D795+D800+D804</f>
        <v>11000648</v>
      </c>
      <c r="E788" s="21" t="n">
        <f aca="false">E789+E793+E795+E800+E804</f>
        <v>10477462</v>
      </c>
      <c r="F788" s="21" t="n">
        <f aca="false">F789+F793+F795+F800+F804</f>
        <v>523186</v>
      </c>
      <c r="G788" s="21" t="n">
        <f aca="false">G789+G793+G795+G800+G804</f>
        <v>0</v>
      </c>
      <c r="H788" s="21" t="n">
        <f aca="false">H789+H793+H795+H800+H804</f>
        <v>0</v>
      </c>
      <c r="I788" s="21" t="n">
        <f aca="false">I789+I793+I795+I800+I804</f>
        <v>0</v>
      </c>
      <c r="J788" s="21" t="n">
        <f aca="false">J789+J793+J795+J800+J804</f>
        <v>0</v>
      </c>
      <c r="K788" s="21" t="n">
        <f aca="false">K789+K793+K795+K800+K804</f>
        <v>0</v>
      </c>
      <c r="L788" s="21" t="n">
        <f aca="false">L789+L793+L795+L800+L804</f>
        <v>2977.8</v>
      </c>
      <c r="M788" s="21" t="n">
        <f aca="false">M789+M793+M795+M800+M804</f>
        <v>7275457</v>
      </c>
      <c r="N788" s="21" t="n">
        <f aca="false">N789+N793+N795+N800+N804</f>
        <v>0</v>
      </c>
      <c r="O788" s="21" t="n">
        <f aca="false">O789+O793+O795+O800+O804</f>
        <v>0</v>
      </c>
      <c r="P788" s="21" t="n">
        <f aca="false">P789+P793+P795+P800+P804</f>
        <v>2296.34</v>
      </c>
      <c r="Q788" s="21" t="n">
        <f aca="false">Q789+Q793+Q795+Q800+Q804</f>
        <v>12612236.15</v>
      </c>
      <c r="R788" s="21" t="n">
        <f aca="false">R789+R793+R795+R800+R804</f>
        <v>0</v>
      </c>
      <c r="S788" s="21" t="n">
        <f aca="false">S789+S793+S795+S800+S804</f>
        <v>0</v>
      </c>
      <c r="T788" s="21" t="n">
        <f aca="false">T789+T793+T795+T800+T804</f>
        <v>0</v>
      </c>
      <c r="U788" s="21" t="n">
        <f aca="false">U789+U793+U795+U800+U804</f>
        <v>0</v>
      </c>
      <c r="V788" s="21" t="n">
        <f aca="false">V789+V793+V795+V800+V804</f>
        <v>747454.63</v>
      </c>
      <c r="W788" s="116"/>
      <c r="X788" s="116"/>
    </row>
    <row r="789" s="60" customFormat="true" ht="14.35" hidden="false" customHeight="false" outlineLevel="0" collapsed="false">
      <c r="A789" s="38" t="s">
        <v>670</v>
      </c>
      <c r="B789" s="37" t="s">
        <v>225</v>
      </c>
      <c r="C789" s="21" t="n">
        <f aca="false">SUM(C790:C792)</f>
        <v>5889603</v>
      </c>
      <c r="D789" s="21" t="n">
        <f aca="false">SUM(D790:D792)</f>
        <v>3432462</v>
      </c>
      <c r="E789" s="21" t="n">
        <f aca="false">SUM(E790:E792)</f>
        <v>3432462</v>
      </c>
      <c r="F789" s="21" t="n">
        <f aca="false">SUM(F790:F792)</f>
        <v>0</v>
      </c>
      <c r="G789" s="21" t="n">
        <f aca="false">SUM(G790:G792)</f>
        <v>0</v>
      </c>
      <c r="H789" s="21" t="n">
        <f aca="false">SUM(H790:H792)</f>
        <v>0</v>
      </c>
      <c r="I789" s="21" t="n">
        <f aca="false">SUM(I790:I792)</f>
        <v>0</v>
      </c>
      <c r="J789" s="21" t="n">
        <f aca="false">SUM(J790:J792)</f>
        <v>0</v>
      </c>
      <c r="K789" s="21" t="n">
        <f aca="false">SUM(K790:K792)</f>
        <v>0</v>
      </c>
      <c r="L789" s="21" t="n">
        <f aca="false">SUM(L790:L792)</f>
        <v>1091.8</v>
      </c>
      <c r="M789" s="21" t="n">
        <f aca="false">SUM(M790:M792)</f>
        <v>2310154</v>
      </c>
      <c r="N789" s="21" t="n">
        <f aca="false">SUM(N790:N792)</f>
        <v>0</v>
      </c>
      <c r="O789" s="21" t="n">
        <f aca="false">SUM(O790:O792)</f>
        <v>0</v>
      </c>
      <c r="P789" s="21" t="n">
        <f aca="false">SUM(P790:P792)</f>
        <v>0</v>
      </c>
      <c r="Q789" s="21" t="n">
        <f aca="false">SUM(Q790:Q792)</f>
        <v>0</v>
      </c>
      <c r="R789" s="21" t="n">
        <f aca="false">SUM(R790:R792)</f>
        <v>0</v>
      </c>
      <c r="S789" s="21" t="n">
        <f aca="false">SUM(S790:S792)</f>
        <v>0</v>
      </c>
      <c r="T789" s="21" t="n">
        <f aca="false">SUM(T790:T792)</f>
        <v>0</v>
      </c>
      <c r="U789" s="21" t="n">
        <f aca="false">SUM(U790:U792)</f>
        <v>0</v>
      </c>
      <c r="V789" s="21" t="n">
        <f aca="false">SUM(V790:V792)</f>
        <v>146987</v>
      </c>
      <c r="W789" s="116"/>
      <c r="X789" s="116"/>
    </row>
    <row r="790" s="60" customFormat="true" ht="14.35" hidden="false" customHeight="false" outlineLevel="0" collapsed="false">
      <c r="A790" s="36" t="s">
        <v>671</v>
      </c>
      <c r="B790" s="46" t="s">
        <v>1290</v>
      </c>
      <c r="C790" s="49" t="n">
        <f aca="false">D790+M790+Q790+V790</f>
        <v>1135390</v>
      </c>
      <c r="D790" s="49" t="n">
        <f aca="false">SUM(E790:I790)</f>
        <v>0</v>
      </c>
      <c r="E790" s="49" t="n">
        <v>0</v>
      </c>
      <c r="F790" s="49" t="n">
        <v>0</v>
      </c>
      <c r="G790" s="49" t="n">
        <v>0</v>
      </c>
      <c r="H790" s="49" t="n">
        <v>0</v>
      </c>
      <c r="I790" s="49" t="n">
        <v>0</v>
      </c>
      <c r="J790" s="118" t="n">
        <v>0</v>
      </c>
      <c r="K790" s="118" t="n">
        <v>0</v>
      </c>
      <c r="L790" s="49" t="n">
        <v>550</v>
      </c>
      <c r="M790" s="49" t="n">
        <v>1114861</v>
      </c>
      <c r="N790" s="118" t="n">
        <v>0</v>
      </c>
      <c r="O790" s="118" t="n">
        <v>0</v>
      </c>
      <c r="P790" s="49" t="n">
        <v>0</v>
      </c>
      <c r="Q790" s="49" t="n">
        <v>0</v>
      </c>
      <c r="R790" s="49" t="n">
        <v>0</v>
      </c>
      <c r="S790" s="49" t="n">
        <v>0</v>
      </c>
      <c r="T790" s="49" t="n">
        <v>0</v>
      </c>
      <c r="U790" s="49" t="n">
        <v>0</v>
      </c>
      <c r="V790" s="49" t="n">
        <v>20529</v>
      </c>
      <c r="W790" s="116"/>
      <c r="X790" s="116"/>
    </row>
    <row r="791" s="60" customFormat="true" ht="14.35" hidden="false" customHeight="false" outlineLevel="0" collapsed="false">
      <c r="A791" s="36" t="s">
        <v>672</v>
      </c>
      <c r="B791" s="46" t="s">
        <v>1291</v>
      </c>
      <c r="C791" s="49" t="n">
        <f aca="false">D791+M791+Q791+V791</f>
        <v>1195293</v>
      </c>
      <c r="D791" s="49" t="n">
        <f aca="false">SUM(E791:I791)</f>
        <v>0</v>
      </c>
      <c r="E791" s="49" t="n">
        <v>0</v>
      </c>
      <c r="F791" s="49" t="n">
        <v>0</v>
      </c>
      <c r="G791" s="49" t="n">
        <v>0</v>
      </c>
      <c r="H791" s="49" t="n">
        <v>0</v>
      </c>
      <c r="I791" s="49" t="n">
        <v>0</v>
      </c>
      <c r="J791" s="118" t="n">
        <v>0</v>
      </c>
      <c r="K791" s="118" t="n">
        <v>0</v>
      </c>
      <c r="L791" s="49" t="n">
        <v>541.8</v>
      </c>
      <c r="M791" s="49" t="n">
        <v>1195293</v>
      </c>
      <c r="N791" s="118" t="n">
        <v>0</v>
      </c>
      <c r="O791" s="118" t="n">
        <v>0</v>
      </c>
      <c r="P791" s="49" t="n">
        <v>0</v>
      </c>
      <c r="Q791" s="49" t="n">
        <v>0</v>
      </c>
      <c r="R791" s="49" t="n">
        <v>0</v>
      </c>
      <c r="S791" s="49" t="n">
        <v>0</v>
      </c>
      <c r="T791" s="49" t="n">
        <v>0</v>
      </c>
      <c r="U791" s="49" t="n">
        <v>0</v>
      </c>
      <c r="V791" s="49" t="n">
        <v>0</v>
      </c>
      <c r="W791" s="116"/>
      <c r="X791" s="116"/>
    </row>
    <row r="792" s="80" customFormat="true" ht="15" hidden="false" customHeight="true" outlineLevel="0" collapsed="false">
      <c r="A792" s="36" t="s">
        <v>674</v>
      </c>
      <c r="B792" s="46" t="s">
        <v>1292</v>
      </c>
      <c r="C792" s="49" t="n">
        <f aca="false">D792+M792+Q792+V792</f>
        <v>3558920</v>
      </c>
      <c r="D792" s="49" t="n">
        <f aca="false">SUM(E792:I792)</f>
        <v>3432462</v>
      </c>
      <c r="E792" s="49" t="n">
        <v>3432462</v>
      </c>
      <c r="F792" s="49" t="n">
        <v>0</v>
      </c>
      <c r="G792" s="49" t="n">
        <v>0</v>
      </c>
      <c r="H792" s="49" t="n">
        <v>0</v>
      </c>
      <c r="I792" s="49" t="n">
        <v>0</v>
      </c>
      <c r="J792" s="118" t="n">
        <v>0</v>
      </c>
      <c r="K792" s="118" t="n">
        <v>0</v>
      </c>
      <c r="L792" s="49" t="n">
        <v>0</v>
      </c>
      <c r="M792" s="49" t="n">
        <v>0</v>
      </c>
      <c r="N792" s="118" t="n">
        <v>0</v>
      </c>
      <c r="O792" s="118" t="n">
        <v>0</v>
      </c>
      <c r="P792" s="49" t="n">
        <v>0</v>
      </c>
      <c r="Q792" s="49" t="n">
        <v>0</v>
      </c>
      <c r="R792" s="49" t="n">
        <v>0</v>
      </c>
      <c r="S792" s="49" t="n">
        <v>0</v>
      </c>
      <c r="T792" s="49" t="n">
        <v>0</v>
      </c>
      <c r="U792" s="49" t="n">
        <v>0</v>
      </c>
      <c r="V792" s="49" t="n">
        <v>126458</v>
      </c>
      <c r="W792" s="116"/>
      <c r="X792" s="116"/>
    </row>
    <row r="793" s="60" customFormat="true" ht="14.35" hidden="false" customHeight="false" outlineLevel="0" collapsed="false">
      <c r="A793" s="38" t="s">
        <v>676</v>
      </c>
      <c r="B793" s="37" t="s">
        <v>652</v>
      </c>
      <c r="C793" s="21" t="n">
        <f aca="false">SUM(C794:C794)</f>
        <v>1220524.65</v>
      </c>
      <c r="D793" s="21" t="n">
        <f aca="false">SUM(D794:D794)</f>
        <v>1118186</v>
      </c>
      <c r="E793" s="21" t="n">
        <f aca="false">SUM(E794:E794)</f>
        <v>1118186</v>
      </c>
      <c r="F793" s="21" t="n">
        <f aca="false">SUM(F794:F794)</f>
        <v>0</v>
      </c>
      <c r="G793" s="21" t="n">
        <f aca="false">SUM(G794:G794)</f>
        <v>0</v>
      </c>
      <c r="H793" s="21" t="n">
        <f aca="false">SUM(H794:H794)</f>
        <v>0</v>
      </c>
      <c r="I793" s="21" t="n">
        <f aca="false">SUM(I794:I794)</f>
        <v>0</v>
      </c>
      <c r="J793" s="21" t="n">
        <f aca="false">SUM(J794:J794)</f>
        <v>0</v>
      </c>
      <c r="K793" s="21" t="n">
        <f aca="false">SUM(K794:K794)</f>
        <v>0</v>
      </c>
      <c r="L793" s="21" t="n">
        <f aca="false">SUM(L794:L794)</f>
        <v>0</v>
      </c>
      <c r="M793" s="21" t="n">
        <f aca="false">SUM(M794:M794)</f>
        <v>0</v>
      </c>
      <c r="N793" s="21" t="n">
        <f aca="false">SUM(N794:N794)</f>
        <v>0</v>
      </c>
      <c r="O793" s="21" t="n">
        <f aca="false">SUM(O794:O794)</f>
        <v>0</v>
      </c>
      <c r="P793" s="21" t="n">
        <f aca="false">SUM(P794:P794)</f>
        <v>0</v>
      </c>
      <c r="Q793" s="21" t="n">
        <f aca="false">SUM(Q794:Q794)</f>
        <v>0</v>
      </c>
      <c r="R793" s="21" t="n">
        <f aca="false">SUM(R794:R794)</f>
        <v>0</v>
      </c>
      <c r="S793" s="21" t="n">
        <f aca="false">SUM(S794:S794)</f>
        <v>0</v>
      </c>
      <c r="T793" s="21" t="n">
        <f aca="false">SUM(T794:T794)</f>
        <v>0</v>
      </c>
      <c r="U793" s="21" t="n">
        <f aca="false">SUM(U794:U794)</f>
        <v>0</v>
      </c>
      <c r="V793" s="21" t="n">
        <f aca="false">SUM(V794:V794)</f>
        <v>102338.65</v>
      </c>
      <c r="W793" s="116"/>
      <c r="X793" s="116"/>
    </row>
    <row r="794" s="60" customFormat="true" ht="15.75" hidden="false" customHeight="false" outlineLevel="0" collapsed="false">
      <c r="A794" s="38" t="s">
        <v>678</v>
      </c>
      <c r="B794" s="99" t="s">
        <v>1293</v>
      </c>
      <c r="C794" s="67" t="n">
        <f aca="false">D794+M794+Q794+V794</f>
        <v>1220524.65</v>
      </c>
      <c r="D794" s="67" t="n">
        <f aca="false">SUM(E794:I794)</f>
        <v>1118186</v>
      </c>
      <c r="E794" s="67" t="n">
        <v>1118186</v>
      </c>
      <c r="F794" s="67" t="n">
        <v>0</v>
      </c>
      <c r="G794" s="67" t="n">
        <v>0</v>
      </c>
      <c r="H794" s="67" t="n">
        <v>0</v>
      </c>
      <c r="I794" s="67" t="n">
        <v>0</v>
      </c>
      <c r="J794" s="67" t="n">
        <v>0</v>
      </c>
      <c r="K794" s="67" t="n">
        <v>0</v>
      </c>
      <c r="L794" s="67" t="n">
        <v>0</v>
      </c>
      <c r="M794" s="67" t="n">
        <v>0</v>
      </c>
      <c r="N794" s="67" t="n">
        <v>0</v>
      </c>
      <c r="O794" s="67" t="n">
        <v>0</v>
      </c>
      <c r="P794" s="67" t="n">
        <v>0</v>
      </c>
      <c r="Q794" s="67" t="n">
        <v>0</v>
      </c>
      <c r="R794" s="67" t="n">
        <v>0</v>
      </c>
      <c r="S794" s="67" t="n">
        <v>0</v>
      </c>
      <c r="T794" s="67" t="n">
        <v>0</v>
      </c>
      <c r="U794" s="67" t="n">
        <v>0</v>
      </c>
      <c r="V794" s="67" t="n">
        <v>102338.65</v>
      </c>
      <c r="W794" s="116"/>
      <c r="X794" s="116"/>
    </row>
    <row r="795" s="60" customFormat="true" ht="14.35" hidden="false" customHeight="false" outlineLevel="0" collapsed="false">
      <c r="A795" s="38" t="s">
        <v>680</v>
      </c>
      <c r="B795" s="37" t="s">
        <v>656</v>
      </c>
      <c r="C795" s="21" t="n">
        <f aca="false">SUM(C796:C799)</f>
        <v>8486586.15</v>
      </c>
      <c r="D795" s="21" t="n">
        <f aca="false">SUM(D796:D799)</f>
        <v>0</v>
      </c>
      <c r="E795" s="21" t="n">
        <f aca="false">SUM(E796:E799)</f>
        <v>0</v>
      </c>
      <c r="F795" s="21" t="n">
        <f aca="false">SUM(F796:F799)</f>
        <v>0</v>
      </c>
      <c r="G795" s="21" t="n">
        <f aca="false">SUM(G796:G799)</f>
        <v>0</v>
      </c>
      <c r="H795" s="21" t="n">
        <f aca="false">SUM(H796:H799)</f>
        <v>0</v>
      </c>
      <c r="I795" s="21" t="n">
        <f aca="false">SUM(I796:I799)</f>
        <v>0</v>
      </c>
      <c r="J795" s="21" t="n">
        <f aca="false">SUM(J796:J799)</f>
        <v>0</v>
      </c>
      <c r="K795" s="21" t="n">
        <f aca="false">SUM(K796:K799)</f>
        <v>0</v>
      </c>
      <c r="L795" s="21" t="n">
        <f aca="false">SUM(L796:L799)</f>
        <v>452</v>
      </c>
      <c r="M795" s="21" t="n">
        <f aca="false">SUM(M796:M799)</f>
        <v>991873</v>
      </c>
      <c r="N795" s="21" t="n">
        <f aca="false">SUM(N796:N799)</f>
        <v>0</v>
      </c>
      <c r="O795" s="21" t="n">
        <f aca="false">SUM(O796:O799)</f>
        <v>0</v>
      </c>
      <c r="P795" s="21" t="n">
        <f aca="false">SUM(P796:P799)</f>
        <v>1308.34</v>
      </c>
      <c r="Q795" s="21" t="n">
        <f aca="false">SUM(Q796:Q799)</f>
        <v>7494713.15</v>
      </c>
      <c r="R795" s="21" t="n">
        <f aca="false">SUM(R796:R799)</f>
        <v>0</v>
      </c>
      <c r="S795" s="21" t="n">
        <f aca="false">SUM(S796:S799)</f>
        <v>0</v>
      </c>
      <c r="T795" s="21" t="n">
        <f aca="false">SUM(T796:T799)</f>
        <v>0</v>
      </c>
      <c r="U795" s="21" t="n">
        <f aca="false">SUM(U796:U799)</f>
        <v>0</v>
      </c>
      <c r="V795" s="21" t="n">
        <f aca="false">SUM(V796:V799)</f>
        <v>0</v>
      </c>
      <c r="W795" s="116"/>
      <c r="X795" s="116"/>
    </row>
    <row r="796" s="60" customFormat="true" ht="14.35" hidden="false" customHeight="false" outlineLevel="0" collapsed="false">
      <c r="A796" s="38" t="s">
        <v>681</v>
      </c>
      <c r="B796" s="37" t="s">
        <v>1294</v>
      </c>
      <c r="C796" s="21" t="n">
        <f aca="false">D796+M796+Q796</f>
        <v>2639673.06</v>
      </c>
      <c r="D796" s="21" t="n">
        <f aca="false">SUM(E796:I796)</f>
        <v>0</v>
      </c>
      <c r="E796" s="21" t="n">
        <v>0</v>
      </c>
      <c r="F796" s="21" t="n">
        <v>0</v>
      </c>
      <c r="G796" s="21" t="n">
        <v>0</v>
      </c>
      <c r="H796" s="21" t="n">
        <v>0</v>
      </c>
      <c r="I796" s="21" t="n">
        <v>0</v>
      </c>
      <c r="J796" s="21" t="n">
        <v>0</v>
      </c>
      <c r="K796" s="21" t="n">
        <v>0</v>
      </c>
      <c r="L796" s="21" t="n">
        <v>0</v>
      </c>
      <c r="M796" s="21" t="n">
        <v>0</v>
      </c>
      <c r="N796" s="21" t="n">
        <v>0</v>
      </c>
      <c r="O796" s="21" t="n">
        <v>0</v>
      </c>
      <c r="P796" s="21" t="n">
        <v>445</v>
      </c>
      <c r="Q796" s="21" t="n">
        <v>2639673.06</v>
      </c>
      <c r="R796" s="21" t="n">
        <v>0</v>
      </c>
      <c r="S796" s="21" t="n">
        <v>0</v>
      </c>
      <c r="T796" s="21" t="n">
        <v>0</v>
      </c>
      <c r="U796" s="21" t="n">
        <v>0</v>
      </c>
      <c r="V796" s="21" t="n">
        <v>0</v>
      </c>
      <c r="W796" s="116"/>
      <c r="X796" s="116"/>
    </row>
    <row r="797" s="60" customFormat="true" ht="14.35" hidden="false" customHeight="false" outlineLevel="0" collapsed="false">
      <c r="A797" s="38" t="s">
        <v>683</v>
      </c>
      <c r="B797" s="37" t="s">
        <v>1295</v>
      </c>
      <c r="C797" s="21" t="n">
        <f aca="false">D797+M797+Q797</f>
        <v>991873</v>
      </c>
      <c r="D797" s="21" t="n">
        <f aca="false">SUM(E797:I797)</f>
        <v>0</v>
      </c>
      <c r="E797" s="21" t="n">
        <v>0</v>
      </c>
      <c r="F797" s="21" t="n">
        <v>0</v>
      </c>
      <c r="G797" s="21" t="n">
        <v>0</v>
      </c>
      <c r="H797" s="21" t="n">
        <v>0</v>
      </c>
      <c r="I797" s="21" t="n">
        <v>0</v>
      </c>
      <c r="J797" s="21" t="n">
        <v>0</v>
      </c>
      <c r="K797" s="21" t="n">
        <v>0</v>
      </c>
      <c r="L797" s="21" t="n">
        <v>452</v>
      </c>
      <c r="M797" s="21" t="n">
        <v>991873</v>
      </c>
      <c r="N797" s="21" t="n">
        <v>0</v>
      </c>
      <c r="O797" s="21" t="n">
        <v>0</v>
      </c>
      <c r="P797" s="21" t="n">
        <v>0</v>
      </c>
      <c r="Q797" s="21" t="n">
        <v>0</v>
      </c>
      <c r="R797" s="21" t="n">
        <v>0</v>
      </c>
      <c r="S797" s="21" t="n">
        <v>0</v>
      </c>
      <c r="T797" s="21" t="n">
        <v>0</v>
      </c>
      <c r="U797" s="21" t="n">
        <v>0</v>
      </c>
      <c r="V797" s="21" t="n">
        <v>0</v>
      </c>
      <c r="W797" s="116"/>
      <c r="X797" s="116"/>
    </row>
    <row r="798" s="60" customFormat="true" ht="14.35" hidden="false" customHeight="false" outlineLevel="0" collapsed="false">
      <c r="A798" s="38" t="s">
        <v>685</v>
      </c>
      <c r="B798" s="37" t="s">
        <v>1296</v>
      </c>
      <c r="C798" s="21" t="n">
        <f aca="false">D798+M798+Q798</f>
        <v>1841606</v>
      </c>
      <c r="D798" s="21" t="n">
        <f aca="false">SUM(E798:I798)</f>
        <v>0</v>
      </c>
      <c r="E798" s="21" t="n">
        <v>0</v>
      </c>
      <c r="F798" s="21" t="n">
        <v>0</v>
      </c>
      <c r="G798" s="21" t="n">
        <v>0</v>
      </c>
      <c r="H798" s="21" t="n">
        <v>0</v>
      </c>
      <c r="I798" s="21" t="n">
        <v>0</v>
      </c>
      <c r="J798" s="21" t="n">
        <v>0</v>
      </c>
      <c r="K798" s="21" t="n">
        <v>0</v>
      </c>
      <c r="L798" s="21" t="n">
        <v>0</v>
      </c>
      <c r="M798" s="21" t="n">
        <v>0</v>
      </c>
      <c r="N798" s="21" t="n">
        <v>0</v>
      </c>
      <c r="O798" s="21" t="n">
        <v>0</v>
      </c>
      <c r="P798" s="21" t="n">
        <v>411.34</v>
      </c>
      <c r="Q798" s="21" t="n">
        <v>1841606</v>
      </c>
      <c r="R798" s="21" t="n">
        <v>0</v>
      </c>
      <c r="S798" s="21" t="n">
        <v>0</v>
      </c>
      <c r="T798" s="21" t="n">
        <v>0</v>
      </c>
      <c r="U798" s="21" t="n">
        <v>0</v>
      </c>
      <c r="V798" s="21" t="n">
        <v>0</v>
      </c>
      <c r="W798" s="116"/>
      <c r="X798" s="116"/>
    </row>
    <row r="799" s="60" customFormat="true" ht="14.35" hidden="false" customHeight="false" outlineLevel="0" collapsed="false">
      <c r="A799" s="38" t="s">
        <v>686</v>
      </c>
      <c r="B799" s="37" t="s">
        <v>660</v>
      </c>
      <c r="C799" s="21" t="n">
        <f aca="false">D799+M799+Q799</f>
        <v>3013434.09</v>
      </c>
      <c r="D799" s="21" t="n">
        <f aca="false">SUM(E799:I799)</f>
        <v>0</v>
      </c>
      <c r="E799" s="21" t="n">
        <v>0</v>
      </c>
      <c r="F799" s="21" t="n">
        <v>0</v>
      </c>
      <c r="G799" s="21" t="n">
        <v>0</v>
      </c>
      <c r="H799" s="21" t="n">
        <v>0</v>
      </c>
      <c r="I799" s="21" t="n">
        <v>0</v>
      </c>
      <c r="J799" s="21" t="n">
        <v>0</v>
      </c>
      <c r="K799" s="21" t="n">
        <v>0</v>
      </c>
      <c r="L799" s="21" t="n">
        <v>0</v>
      </c>
      <c r="M799" s="21" t="n">
        <v>0</v>
      </c>
      <c r="N799" s="21" t="n">
        <v>0</v>
      </c>
      <c r="O799" s="21" t="n">
        <v>0</v>
      </c>
      <c r="P799" s="21" t="n">
        <v>452</v>
      </c>
      <c r="Q799" s="21" t="n">
        <v>3013434.09</v>
      </c>
      <c r="R799" s="21" t="n">
        <v>0</v>
      </c>
      <c r="S799" s="21" t="n">
        <v>0</v>
      </c>
      <c r="T799" s="21" t="n">
        <v>0</v>
      </c>
      <c r="U799" s="21" t="n">
        <v>0</v>
      </c>
      <c r="V799" s="21" t="n">
        <v>0</v>
      </c>
      <c r="W799" s="116"/>
      <c r="X799" s="116"/>
    </row>
    <row r="800" s="60" customFormat="true" ht="14.35" hidden="false" customHeight="false" outlineLevel="0" collapsed="false">
      <c r="A800" s="38" t="s">
        <v>1297</v>
      </c>
      <c r="B800" s="37" t="s">
        <v>229</v>
      </c>
      <c r="C800" s="21" t="n">
        <f aca="false">SUM(C801:C803)</f>
        <v>9599717.64</v>
      </c>
      <c r="D800" s="21" t="n">
        <f aca="false">SUM(D801:D803)</f>
        <v>6450000</v>
      </c>
      <c r="E800" s="21" t="n">
        <f aca="false">SUM(E801:E803)</f>
        <v>5926814</v>
      </c>
      <c r="F800" s="21" t="n">
        <f aca="false">SUM(F801:F803)</f>
        <v>523186</v>
      </c>
      <c r="G800" s="21" t="n">
        <f aca="false">SUM(G801:G803)</f>
        <v>0</v>
      </c>
      <c r="H800" s="21" t="n">
        <f aca="false">SUM(H801:H803)</f>
        <v>0</v>
      </c>
      <c r="I800" s="21" t="n">
        <f aca="false">SUM(I801:I803)</f>
        <v>0</v>
      </c>
      <c r="J800" s="21" t="n">
        <f aca="false">SUM(J801:J803)</f>
        <v>0</v>
      </c>
      <c r="K800" s="21" t="n">
        <f aca="false">SUM(K801:K803)</f>
        <v>0</v>
      </c>
      <c r="L800" s="21" t="n">
        <f aca="false">SUM(L801:L803)</f>
        <v>995</v>
      </c>
      <c r="M800" s="21" t="n">
        <f aca="false">SUM(M801:M803)</f>
        <v>2795428</v>
      </c>
      <c r="N800" s="21" t="n">
        <f aca="false">SUM(N801:N803)</f>
        <v>0</v>
      </c>
      <c r="O800" s="21" t="n">
        <f aca="false">SUM(O801:O803)</f>
        <v>0</v>
      </c>
      <c r="P800" s="21" t="n">
        <f aca="false">SUM(P801:P803)</f>
        <v>0</v>
      </c>
      <c r="Q800" s="21" t="n">
        <f aca="false">SUM(Q801:Q803)</f>
        <v>0</v>
      </c>
      <c r="R800" s="21" t="n">
        <f aca="false">SUM(R801:R803)</f>
        <v>0</v>
      </c>
      <c r="S800" s="21" t="n">
        <f aca="false">SUM(S801:S803)</f>
        <v>0</v>
      </c>
      <c r="T800" s="21" t="n">
        <f aca="false">SUM(T801:T803)</f>
        <v>0</v>
      </c>
      <c r="U800" s="21" t="n">
        <f aca="false">SUM(U801:U803)</f>
        <v>0</v>
      </c>
      <c r="V800" s="21" t="n">
        <f aca="false">SUM(V801:V803)</f>
        <v>354289.64</v>
      </c>
      <c r="W800" s="116"/>
      <c r="X800" s="116"/>
    </row>
    <row r="801" s="60" customFormat="true" ht="14.35" hidden="false" customHeight="false" outlineLevel="0" collapsed="false">
      <c r="A801" s="36" t="s">
        <v>1298</v>
      </c>
      <c r="B801" s="54" t="s">
        <v>1299</v>
      </c>
      <c r="C801" s="49" t="n">
        <f aca="false">D801+M801+Q801+V801</f>
        <v>2693469.88</v>
      </c>
      <c r="D801" s="49" t="n">
        <f aca="false">SUM(E801:I801)</f>
        <v>2500000</v>
      </c>
      <c r="E801" s="49" t="n">
        <v>1976814</v>
      </c>
      <c r="F801" s="49" t="n">
        <v>523186</v>
      </c>
      <c r="G801" s="49" t="n">
        <v>0</v>
      </c>
      <c r="H801" s="49" t="n">
        <v>0</v>
      </c>
      <c r="I801" s="49" t="n">
        <v>0</v>
      </c>
      <c r="J801" s="49" t="n">
        <v>0</v>
      </c>
      <c r="K801" s="49" t="n">
        <v>0</v>
      </c>
      <c r="L801" s="49" t="n">
        <v>0</v>
      </c>
      <c r="M801" s="49" t="n">
        <v>0</v>
      </c>
      <c r="N801" s="118" t="n">
        <v>0</v>
      </c>
      <c r="O801" s="118" t="n">
        <v>0</v>
      </c>
      <c r="P801" s="49" t="n">
        <v>0</v>
      </c>
      <c r="Q801" s="49" t="n">
        <v>0</v>
      </c>
      <c r="R801" s="49" t="n">
        <v>0</v>
      </c>
      <c r="S801" s="49" t="n">
        <v>0</v>
      </c>
      <c r="T801" s="49" t="n">
        <v>0</v>
      </c>
      <c r="U801" s="49" t="n">
        <v>0</v>
      </c>
      <c r="V801" s="49" t="n">
        <v>193469.88</v>
      </c>
      <c r="W801" s="116"/>
      <c r="X801" s="116"/>
    </row>
    <row r="802" s="60" customFormat="true" ht="14.35" hidden="false" customHeight="false" outlineLevel="0" collapsed="false">
      <c r="A802" s="36" t="s">
        <v>1300</v>
      </c>
      <c r="B802" s="54" t="s">
        <v>1301</v>
      </c>
      <c r="C802" s="49" t="n">
        <f aca="false">D802+M802+Q802+V802</f>
        <v>2795428</v>
      </c>
      <c r="D802" s="49" t="n">
        <f aca="false">SUM(E802:I802)</f>
        <v>0</v>
      </c>
      <c r="E802" s="49" t="n">
        <v>0</v>
      </c>
      <c r="F802" s="49" t="n">
        <v>0</v>
      </c>
      <c r="G802" s="49" t="n">
        <v>0</v>
      </c>
      <c r="H802" s="49" t="n">
        <v>0</v>
      </c>
      <c r="I802" s="49" t="n">
        <v>0</v>
      </c>
      <c r="J802" s="49" t="n">
        <v>0</v>
      </c>
      <c r="K802" s="49" t="n">
        <v>0</v>
      </c>
      <c r="L802" s="49" t="n">
        <v>995</v>
      </c>
      <c r="M802" s="49" t="n">
        <v>2795428</v>
      </c>
      <c r="N802" s="118" t="n">
        <v>0</v>
      </c>
      <c r="O802" s="118" t="n">
        <v>0</v>
      </c>
      <c r="P802" s="49" t="n">
        <v>0</v>
      </c>
      <c r="Q802" s="49" t="n">
        <v>0</v>
      </c>
      <c r="R802" s="49" t="n">
        <v>0</v>
      </c>
      <c r="S802" s="49" t="n">
        <v>0</v>
      </c>
      <c r="T802" s="49" t="n">
        <v>0</v>
      </c>
      <c r="U802" s="49" t="n">
        <v>0</v>
      </c>
      <c r="V802" s="49" t="n">
        <v>0</v>
      </c>
      <c r="W802" s="116"/>
      <c r="X802" s="116"/>
    </row>
    <row r="803" s="60" customFormat="true" ht="14.35" hidden="false" customHeight="false" outlineLevel="0" collapsed="false">
      <c r="A803" s="36" t="s">
        <v>1302</v>
      </c>
      <c r="B803" s="54" t="s">
        <v>1303</v>
      </c>
      <c r="C803" s="49" t="n">
        <f aca="false">D803+M803+Q803+V803</f>
        <v>4110819.76</v>
      </c>
      <c r="D803" s="49" t="n">
        <f aca="false">SUM(E803:I803)</f>
        <v>3950000</v>
      </c>
      <c r="E803" s="49" t="n">
        <v>3950000</v>
      </c>
      <c r="F803" s="49" t="n">
        <v>0</v>
      </c>
      <c r="G803" s="49" t="n">
        <v>0</v>
      </c>
      <c r="H803" s="49" t="n">
        <v>0</v>
      </c>
      <c r="I803" s="49" t="n">
        <v>0</v>
      </c>
      <c r="J803" s="49" t="n">
        <v>0</v>
      </c>
      <c r="K803" s="49" t="n">
        <v>0</v>
      </c>
      <c r="L803" s="49" t="n">
        <v>0</v>
      </c>
      <c r="M803" s="49" t="n">
        <v>0</v>
      </c>
      <c r="N803" s="118" t="n">
        <v>0</v>
      </c>
      <c r="O803" s="118" t="n">
        <v>0</v>
      </c>
      <c r="P803" s="49" t="n">
        <v>0</v>
      </c>
      <c r="Q803" s="49" t="n">
        <v>0</v>
      </c>
      <c r="R803" s="49" t="n">
        <v>0</v>
      </c>
      <c r="S803" s="49" t="n">
        <v>0</v>
      </c>
      <c r="T803" s="49" t="n">
        <v>0</v>
      </c>
      <c r="U803" s="49" t="n">
        <v>0</v>
      </c>
      <c r="V803" s="49" t="n">
        <v>160819.76</v>
      </c>
      <c r="W803" s="116"/>
      <c r="X803" s="116"/>
    </row>
    <row r="804" s="60" customFormat="true" ht="14.35" hidden="false" customHeight="false" outlineLevel="0" collapsed="false">
      <c r="A804" s="38" t="s">
        <v>1304</v>
      </c>
      <c r="B804" s="37" t="s">
        <v>233</v>
      </c>
      <c r="C804" s="21" t="n">
        <f aca="false">SUM(C805:C806)</f>
        <v>6439364.34</v>
      </c>
      <c r="D804" s="21" t="n">
        <f aca="false">SUM(D805:D806)</f>
        <v>0</v>
      </c>
      <c r="E804" s="21" t="n">
        <f aca="false">SUM(E805:E806)</f>
        <v>0</v>
      </c>
      <c r="F804" s="21" t="n">
        <f aca="false">SUM(F805:F806)</f>
        <v>0</v>
      </c>
      <c r="G804" s="21" t="n">
        <f aca="false">SUM(G805:G806)</f>
        <v>0</v>
      </c>
      <c r="H804" s="21" t="n">
        <f aca="false">SUM(H805:H806)</f>
        <v>0</v>
      </c>
      <c r="I804" s="21" t="n">
        <f aca="false">SUM(I805:I806)</f>
        <v>0</v>
      </c>
      <c r="J804" s="21" t="n">
        <f aca="false">SUM(J805:J806)</f>
        <v>0</v>
      </c>
      <c r="K804" s="21" t="n">
        <f aca="false">SUM(K805:K806)</f>
        <v>0</v>
      </c>
      <c r="L804" s="21" t="n">
        <f aca="false">SUM(L805:L806)</f>
        <v>439</v>
      </c>
      <c r="M804" s="21" t="n">
        <f aca="false">SUM(M805:M806)</f>
        <v>1178002</v>
      </c>
      <c r="N804" s="21" t="n">
        <f aca="false">SUM(N805:N806)</f>
        <v>0</v>
      </c>
      <c r="O804" s="21" t="n">
        <f aca="false">SUM(O805:O806)</f>
        <v>0</v>
      </c>
      <c r="P804" s="21" t="n">
        <f aca="false">SUM(P805:P806)</f>
        <v>988</v>
      </c>
      <c r="Q804" s="21" t="n">
        <f aca="false">SUM(Q805:Q806)</f>
        <v>5117523</v>
      </c>
      <c r="R804" s="21" t="n">
        <f aca="false">SUM(R805:R806)</f>
        <v>0</v>
      </c>
      <c r="S804" s="21" t="n">
        <f aca="false">SUM(S805:S806)</f>
        <v>0</v>
      </c>
      <c r="T804" s="21" t="n">
        <f aca="false">SUM(T805:T806)</f>
        <v>0</v>
      </c>
      <c r="U804" s="21" t="n">
        <f aca="false">SUM(U805:U806)</f>
        <v>0</v>
      </c>
      <c r="V804" s="21" t="n">
        <f aca="false">SUM(V805:V806)</f>
        <v>143839.34</v>
      </c>
      <c r="W804" s="116"/>
      <c r="X804" s="116"/>
    </row>
    <row r="805" s="80" customFormat="true" ht="15" hidden="false" customHeight="true" outlineLevel="0" collapsed="false">
      <c r="A805" s="36" t="s">
        <v>1305</v>
      </c>
      <c r="B805" s="54" t="s">
        <v>1306</v>
      </c>
      <c r="C805" s="49" t="n">
        <f aca="false">D805+M805+Q805+V805</f>
        <v>3122964</v>
      </c>
      <c r="D805" s="49" t="n">
        <f aca="false">SUM(E805:I805)</f>
        <v>0</v>
      </c>
      <c r="E805" s="49" t="n">
        <v>0</v>
      </c>
      <c r="F805" s="49" t="n">
        <v>0</v>
      </c>
      <c r="G805" s="49" t="n">
        <v>0</v>
      </c>
      <c r="H805" s="49" t="n">
        <v>0</v>
      </c>
      <c r="I805" s="49" t="n">
        <v>0</v>
      </c>
      <c r="J805" s="118" t="n">
        <v>0</v>
      </c>
      <c r="K805" s="118" t="n">
        <v>0</v>
      </c>
      <c r="L805" s="49" t="n">
        <v>439</v>
      </c>
      <c r="M805" s="49" t="n">
        <v>1178002</v>
      </c>
      <c r="N805" s="118" t="n">
        <v>0</v>
      </c>
      <c r="O805" s="118" t="n">
        <v>0</v>
      </c>
      <c r="P805" s="49" t="n">
        <v>400</v>
      </c>
      <c r="Q805" s="49" t="n">
        <v>1849023</v>
      </c>
      <c r="R805" s="49" t="n">
        <v>0</v>
      </c>
      <c r="S805" s="49" t="n">
        <v>0</v>
      </c>
      <c r="T805" s="49" t="n">
        <v>0</v>
      </c>
      <c r="U805" s="49" t="n">
        <v>0</v>
      </c>
      <c r="V805" s="49" t="n">
        <v>95939</v>
      </c>
      <c r="W805" s="116"/>
      <c r="X805" s="116"/>
    </row>
    <row r="806" s="80" customFormat="true" ht="14.35" hidden="false" customHeight="false" outlineLevel="0" collapsed="false">
      <c r="A806" s="36" t="s">
        <v>1307</v>
      </c>
      <c r="B806" s="54" t="s">
        <v>1308</v>
      </c>
      <c r="C806" s="49" t="n">
        <f aca="false">D806+M806+Q806+V806</f>
        <v>3316400.34</v>
      </c>
      <c r="D806" s="49" t="n">
        <f aca="false">SUM(E806:I806)</f>
        <v>0</v>
      </c>
      <c r="E806" s="49" t="n">
        <v>0</v>
      </c>
      <c r="F806" s="49" t="n">
        <v>0</v>
      </c>
      <c r="G806" s="49" t="n">
        <v>0</v>
      </c>
      <c r="H806" s="49" t="n">
        <v>0</v>
      </c>
      <c r="I806" s="49" t="n">
        <v>0</v>
      </c>
      <c r="J806" s="118" t="n">
        <v>0</v>
      </c>
      <c r="K806" s="118" t="n">
        <v>0</v>
      </c>
      <c r="L806" s="49" t="n">
        <v>0</v>
      </c>
      <c r="M806" s="49" t="n">
        <v>0</v>
      </c>
      <c r="N806" s="118" t="n">
        <v>0</v>
      </c>
      <c r="O806" s="118" t="n">
        <v>0</v>
      </c>
      <c r="P806" s="49" t="n">
        <v>588</v>
      </c>
      <c r="Q806" s="49" t="n">
        <v>3268500</v>
      </c>
      <c r="R806" s="49" t="n">
        <v>0</v>
      </c>
      <c r="S806" s="49" t="n">
        <v>0</v>
      </c>
      <c r="T806" s="49" t="n">
        <v>0</v>
      </c>
      <c r="U806" s="49" t="n">
        <v>0</v>
      </c>
      <c r="V806" s="49" t="n">
        <v>47900.34</v>
      </c>
      <c r="W806" s="116"/>
      <c r="X806" s="116"/>
    </row>
    <row r="807" s="1" customFormat="true" ht="15" hidden="false" customHeight="true" outlineLevel="0" collapsed="false">
      <c r="A807" s="17" t="n">
        <v>14</v>
      </c>
      <c r="B807" s="37" t="s">
        <v>237</v>
      </c>
      <c r="C807" s="21" t="n">
        <f aca="false">C808+C814+C816</f>
        <v>33922996.13</v>
      </c>
      <c r="D807" s="21" t="n">
        <f aca="false">D808+D814+D816</f>
        <v>5198046</v>
      </c>
      <c r="E807" s="21" t="n">
        <f aca="false">E808+E814+E816</f>
        <v>2466821</v>
      </c>
      <c r="F807" s="21" t="n">
        <f aca="false">F808+F814+F816</f>
        <v>1463334</v>
      </c>
      <c r="G807" s="21" t="n">
        <f aca="false">G808+G814+G816</f>
        <v>0</v>
      </c>
      <c r="H807" s="21" t="n">
        <f aca="false">H808+H814+H816</f>
        <v>1267891</v>
      </c>
      <c r="I807" s="21" t="n">
        <f aca="false">I808+I814+I816</f>
        <v>0</v>
      </c>
      <c r="J807" s="21" t="n">
        <f aca="false">J808+J814+J816</f>
        <v>0</v>
      </c>
      <c r="K807" s="21" t="n">
        <f aca="false">K808+K814+K816</f>
        <v>0</v>
      </c>
      <c r="L807" s="21" t="n">
        <f aca="false">L808+L814+L816</f>
        <v>380</v>
      </c>
      <c r="M807" s="21" t="n">
        <f aca="false">M808+M814+M816</f>
        <v>1565413</v>
      </c>
      <c r="N807" s="21" t="n">
        <f aca="false">N808+N814+N816</f>
        <v>0</v>
      </c>
      <c r="O807" s="21" t="n">
        <f aca="false">O808+O814+O816</f>
        <v>0</v>
      </c>
      <c r="P807" s="21" t="n">
        <f aca="false">P808+P814+P816</f>
        <v>2591</v>
      </c>
      <c r="Q807" s="21" t="n">
        <f aca="false">Q808+Q814+Q816</f>
        <v>26116531</v>
      </c>
      <c r="R807" s="21" t="n">
        <f aca="false">R808+R814+R816</f>
        <v>0</v>
      </c>
      <c r="S807" s="21" t="n">
        <f aca="false">S808+S814+S816</f>
        <v>0</v>
      </c>
      <c r="T807" s="21" t="n">
        <f aca="false">T808+T814+T816</f>
        <v>0</v>
      </c>
      <c r="U807" s="21" t="n">
        <f aca="false">U808+U814+U816</f>
        <v>0</v>
      </c>
      <c r="V807" s="21" t="n">
        <f aca="false">V808+V814+V816</f>
        <v>1043006.13</v>
      </c>
      <c r="W807" s="116"/>
      <c r="X807" s="116"/>
    </row>
    <row r="808" s="60" customFormat="true" ht="14.35" hidden="false" customHeight="false" outlineLevel="0" collapsed="false">
      <c r="A808" s="38" t="s">
        <v>1309</v>
      </c>
      <c r="B808" s="37" t="s">
        <v>239</v>
      </c>
      <c r="C808" s="21" t="n">
        <f aca="false">SUM(C809:C813)</f>
        <v>8308676.8</v>
      </c>
      <c r="D808" s="21" t="n">
        <f aca="false">SUM(D809:D813)</f>
        <v>2585441</v>
      </c>
      <c r="E808" s="21" t="n">
        <f aca="false">SUM(E809:E813)</f>
        <v>2085521</v>
      </c>
      <c r="F808" s="21" t="n">
        <f aca="false">SUM(F809:F813)</f>
        <v>175286</v>
      </c>
      <c r="G808" s="21" t="n">
        <f aca="false">SUM(G809:G813)</f>
        <v>0</v>
      </c>
      <c r="H808" s="21" t="n">
        <f aca="false">SUM(H809:H813)</f>
        <v>324634</v>
      </c>
      <c r="I808" s="21" t="n">
        <f aca="false">SUM(I809:I813)</f>
        <v>0</v>
      </c>
      <c r="J808" s="21" t="n">
        <f aca="false">SUM(J809:J813)</f>
        <v>0</v>
      </c>
      <c r="K808" s="21" t="n">
        <f aca="false">SUM(K809:K813)</f>
        <v>0</v>
      </c>
      <c r="L808" s="21" t="n">
        <f aca="false">SUM(L809:L813)</f>
        <v>0</v>
      </c>
      <c r="M808" s="21" t="n">
        <f aca="false">SUM(M809:M813)</f>
        <v>0</v>
      </c>
      <c r="N808" s="21" t="n">
        <f aca="false">SUM(N809:N813)</f>
        <v>0</v>
      </c>
      <c r="O808" s="21" t="n">
        <f aca="false">SUM(O809:O813)</f>
        <v>0</v>
      </c>
      <c r="P808" s="21" t="n">
        <f aca="false">SUM(P809:P813)</f>
        <v>891</v>
      </c>
      <c r="Q808" s="21" t="n">
        <f aca="false">SUM(Q809:Q813)</f>
        <v>5353665</v>
      </c>
      <c r="R808" s="21" t="n">
        <f aca="false">SUM(R809:R813)</f>
        <v>0</v>
      </c>
      <c r="S808" s="21" t="n">
        <f aca="false">SUM(S809:S813)</f>
        <v>0</v>
      </c>
      <c r="T808" s="21" t="n">
        <f aca="false">SUM(T809:T813)</f>
        <v>0</v>
      </c>
      <c r="U808" s="21" t="n">
        <f aca="false">SUM(U809:U813)</f>
        <v>0</v>
      </c>
      <c r="V808" s="21" t="n">
        <f aca="false">SUM(V809:V813)</f>
        <v>369570.8</v>
      </c>
      <c r="W808" s="116"/>
      <c r="X808" s="116"/>
    </row>
    <row r="809" s="80" customFormat="true" ht="15" hidden="false" customHeight="true" outlineLevel="0" collapsed="false">
      <c r="A809" s="36" t="s">
        <v>1310</v>
      </c>
      <c r="B809" s="54" t="s">
        <v>1311</v>
      </c>
      <c r="C809" s="49" t="n">
        <f aca="false">D809+M809+Q809+V809</f>
        <v>2880649.38</v>
      </c>
      <c r="D809" s="49" t="n">
        <f aca="false">SUM(E809:I809)</f>
        <v>0</v>
      </c>
      <c r="E809" s="49" t="n">
        <v>0</v>
      </c>
      <c r="F809" s="49" t="n">
        <v>0</v>
      </c>
      <c r="G809" s="49" t="n">
        <v>0</v>
      </c>
      <c r="H809" s="49" t="n">
        <v>0</v>
      </c>
      <c r="I809" s="49" t="n">
        <v>0</v>
      </c>
      <c r="J809" s="118" t="n">
        <v>0</v>
      </c>
      <c r="K809" s="118" t="n">
        <v>0</v>
      </c>
      <c r="L809" s="49" t="n">
        <v>0</v>
      </c>
      <c r="M809" s="49" t="n">
        <v>0</v>
      </c>
      <c r="N809" s="118" t="n">
        <v>0</v>
      </c>
      <c r="O809" s="118" t="n">
        <v>0</v>
      </c>
      <c r="P809" s="49" t="n">
        <v>471</v>
      </c>
      <c r="Q809" s="49" t="n">
        <v>2795983</v>
      </c>
      <c r="R809" s="49" t="n">
        <v>0</v>
      </c>
      <c r="S809" s="49" t="n">
        <v>0</v>
      </c>
      <c r="T809" s="49" t="n">
        <v>0</v>
      </c>
      <c r="U809" s="49" t="n">
        <v>0</v>
      </c>
      <c r="V809" s="49" t="n">
        <v>84666.38</v>
      </c>
      <c r="W809" s="116"/>
      <c r="X809" s="116"/>
    </row>
    <row r="810" s="80" customFormat="true" ht="15" hidden="false" customHeight="true" outlineLevel="0" collapsed="false">
      <c r="A810" s="36" t="s">
        <v>1312</v>
      </c>
      <c r="B810" s="54" t="s">
        <v>1313</v>
      </c>
      <c r="C810" s="49" t="n">
        <f aca="false">D810+M810+Q810+V810</f>
        <v>397126.26</v>
      </c>
      <c r="D810" s="49" t="n">
        <f aca="false">SUM(E810:I810)</f>
        <v>324634</v>
      </c>
      <c r="E810" s="49" t="n">
        <v>0</v>
      </c>
      <c r="F810" s="49" t="n">
        <v>0</v>
      </c>
      <c r="G810" s="49" t="n">
        <v>0</v>
      </c>
      <c r="H810" s="49" t="n">
        <v>324634</v>
      </c>
      <c r="I810" s="49" t="n">
        <v>0</v>
      </c>
      <c r="J810" s="118" t="n">
        <v>0</v>
      </c>
      <c r="K810" s="118" t="n">
        <v>0</v>
      </c>
      <c r="L810" s="49" t="n">
        <v>0</v>
      </c>
      <c r="M810" s="49" t="n">
        <v>0</v>
      </c>
      <c r="N810" s="118" t="n">
        <v>0</v>
      </c>
      <c r="O810" s="118" t="n">
        <v>0</v>
      </c>
      <c r="P810" s="49" t="n">
        <v>0</v>
      </c>
      <c r="Q810" s="49" t="n">
        <v>0</v>
      </c>
      <c r="R810" s="49" t="n">
        <v>0</v>
      </c>
      <c r="S810" s="49" t="n">
        <v>0</v>
      </c>
      <c r="T810" s="49" t="n">
        <v>0</v>
      </c>
      <c r="U810" s="49" t="n">
        <v>0</v>
      </c>
      <c r="V810" s="49" t="n">
        <v>72492.26</v>
      </c>
      <c r="W810" s="116"/>
      <c r="X810" s="116"/>
    </row>
    <row r="811" s="80" customFormat="true" ht="15" hidden="false" customHeight="true" outlineLevel="0" collapsed="false">
      <c r="A811" s="36" t="s">
        <v>1314</v>
      </c>
      <c r="B811" s="54" t="s">
        <v>1315</v>
      </c>
      <c r="C811" s="49" t="n">
        <f aca="false">D811+M811+Q811+V811</f>
        <v>1643352.66</v>
      </c>
      <c r="D811" s="49" t="n">
        <f aca="false">SUM(E811:I811)</f>
        <v>1585054</v>
      </c>
      <c r="E811" s="49" t="n">
        <v>1585054</v>
      </c>
      <c r="F811" s="49" t="n">
        <v>0</v>
      </c>
      <c r="G811" s="49" t="n">
        <v>0</v>
      </c>
      <c r="H811" s="49" t="n">
        <v>0</v>
      </c>
      <c r="I811" s="49" t="n">
        <v>0</v>
      </c>
      <c r="J811" s="118" t="n">
        <v>0</v>
      </c>
      <c r="K811" s="118" t="n">
        <v>0</v>
      </c>
      <c r="L811" s="49" t="n">
        <v>0</v>
      </c>
      <c r="M811" s="49" t="n">
        <v>0</v>
      </c>
      <c r="N811" s="118" t="n">
        <v>0</v>
      </c>
      <c r="O811" s="118" t="n">
        <v>0</v>
      </c>
      <c r="P811" s="49" t="n">
        <v>0</v>
      </c>
      <c r="Q811" s="49" t="n">
        <v>0</v>
      </c>
      <c r="R811" s="49" t="n">
        <v>0</v>
      </c>
      <c r="S811" s="49" t="n">
        <v>0</v>
      </c>
      <c r="T811" s="49" t="n">
        <v>0</v>
      </c>
      <c r="U811" s="49" t="n">
        <v>0</v>
      </c>
      <c r="V811" s="49" t="n">
        <v>58298.66</v>
      </c>
      <c r="W811" s="116"/>
      <c r="X811" s="116"/>
    </row>
    <row r="812" s="80" customFormat="true" ht="15" hidden="false" customHeight="true" outlineLevel="0" collapsed="false">
      <c r="A812" s="36" t="s">
        <v>1316</v>
      </c>
      <c r="B812" s="54" t="s">
        <v>675</v>
      </c>
      <c r="C812" s="49" t="n">
        <f aca="false">D812+M812+Q812+V812</f>
        <v>2606466</v>
      </c>
      <c r="D812" s="49" t="n">
        <f aca="false">SUM(E812:I812)</f>
        <v>0</v>
      </c>
      <c r="E812" s="49" t="n">
        <v>0</v>
      </c>
      <c r="F812" s="49" t="n">
        <v>0</v>
      </c>
      <c r="G812" s="49" t="n">
        <v>0</v>
      </c>
      <c r="H812" s="49" t="n">
        <v>0</v>
      </c>
      <c r="I812" s="49" t="n">
        <v>0</v>
      </c>
      <c r="J812" s="118" t="n">
        <v>0</v>
      </c>
      <c r="K812" s="118" t="n">
        <v>0</v>
      </c>
      <c r="L812" s="49" t="n">
        <v>0</v>
      </c>
      <c r="M812" s="49" t="n">
        <v>0</v>
      </c>
      <c r="N812" s="118" t="n">
        <v>0</v>
      </c>
      <c r="O812" s="118" t="n">
        <v>0</v>
      </c>
      <c r="P812" s="49" t="n">
        <v>420</v>
      </c>
      <c r="Q812" s="49" t="n">
        <v>2557682</v>
      </c>
      <c r="R812" s="49" t="n">
        <v>0</v>
      </c>
      <c r="S812" s="49" t="n">
        <v>0</v>
      </c>
      <c r="T812" s="49" t="n">
        <v>0</v>
      </c>
      <c r="U812" s="49" t="n">
        <v>0</v>
      </c>
      <c r="V812" s="49" t="n">
        <v>48784</v>
      </c>
      <c r="W812" s="116"/>
      <c r="X812" s="116"/>
    </row>
    <row r="813" s="80" customFormat="true" ht="15" hidden="false" customHeight="true" outlineLevel="0" collapsed="false">
      <c r="A813" s="36" t="s">
        <v>1317</v>
      </c>
      <c r="B813" s="54" t="s">
        <v>1318</v>
      </c>
      <c r="C813" s="49" t="n">
        <f aca="false">D813+M813+Q813+V813</f>
        <v>781082.5</v>
      </c>
      <c r="D813" s="49" t="n">
        <f aca="false">SUM(E813:I813)</f>
        <v>675753</v>
      </c>
      <c r="E813" s="49" t="n">
        <v>500467</v>
      </c>
      <c r="F813" s="49" t="n">
        <v>175286</v>
      </c>
      <c r="G813" s="49" t="n">
        <v>0</v>
      </c>
      <c r="H813" s="49" t="n">
        <v>0</v>
      </c>
      <c r="I813" s="49" t="n">
        <v>0</v>
      </c>
      <c r="J813" s="118" t="n">
        <v>0</v>
      </c>
      <c r="K813" s="118" t="n">
        <v>0</v>
      </c>
      <c r="L813" s="49" t="n">
        <v>0</v>
      </c>
      <c r="M813" s="49" t="n">
        <v>0</v>
      </c>
      <c r="N813" s="118" t="n">
        <v>0</v>
      </c>
      <c r="O813" s="118" t="n">
        <v>0</v>
      </c>
      <c r="P813" s="49" t="n">
        <v>0</v>
      </c>
      <c r="Q813" s="49" t="n">
        <v>0</v>
      </c>
      <c r="R813" s="49" t="n">
        <v>0</v>
      </c>
      <c r="S813" s="49" t="n">
        <v>0</v>
      </c>
      <c r="T813" s="49" t="n">
        <v>0</v>
      </c>
      <c r="U813" s="49" t="n">
        <v>0</v>
      </c>
      <c r="V813" s="49" t="n">
        <v>105329.5</v>
      </c>
      <c r="W813" s="116"/>
      <c r="X813" s="116"/>
    </row>
    <row r="814" s="1" customFormat="true" ht="14.35" hidden="false" customHeight="false" outlineLevel="0" collapsed="false">
      <c r="A814" s="38" t="s">
        <v>1319</v>
      </c>
      <c r="B814" s="37" t="s">
        <v>677</v>
      </c>
      <c r="C814" s="21" t="n">
        <f aca="false">SUM(C815:C815)</f>
        <v>811566.83</v>
      </c>
      <c r="D814" s="21" t="n">
        <f aca="false">SUM(D815:D815)</f>
        <v>696989</v>
      </c>
      <c r="E814" s="21" t="n">
        <f aca="false">SUM(E815:E815)</f>
        <v>381300</v>
      </c>
      <c r="F814" s="21" t="n">
        <f aca="false">SUM(F815:F815)</f>
        <v>113232</v>
      </c>
      <c r="G814" s="21" t="n">
        <f aca="false">SUM(G815:G815)</f>
        <v>0</v>
      </c>
      <c r="H814" s="21" t="n">
        <f aca="false">SUM(H815:H815)</f>
        <v>202457</v>
      </c>
      <c r="I814" s="21" t="n">
        <f aca="false">SUM(I815:I815)</f>
        <v>0</v>
      </c>
      <c r="J814" s="21" t="n">
        <f aca="false">SUM(J815:J815)</f>
        <v>0</v>
      </c>
      <c r="K814" s="21" t="n">
        <f aca="false">SUM(K815:K815)</f>
        <v>0</v>
      </c>
      <c r="L814" s="21" t="n">
        <f aca="false">SUM(L815:L815)</f>
        <v>0</v>
      </c>
      <c r="M814" s="21" t="n">
        <f aca="false">SUM(M815:M815)</f>
        <v>0</v>
      </c>
      <c r="N814" s="21" t="n">
        <f aca="false">SUM(N815:N815)</f>
        <v>0</v>
      </c>
      <c r="O814" s="21" t="n">
        <f aca="false">SUM(O815:O815)</f>
        <v>0</v>
      </c>
      <c r="P814" s="21" t="n">
        <f aca="false">SUM(P815:P815)</f>
        <v>0</v>
      </c>
      <c r="Q814" s="21" t="n">
        <f aca="false">SUM(Q815:Q815)</f>
        <v>0</v>
      </c>
      <c r="R814" s="21" t="n">
        <f aca="false">SUM(R815:R815)</f>
        <v>0</v>
      </c>
      <c r="S814" s="21" t="n">
        <f aca="false">SUM(S815:S815)</f>
        <v>0</v>
      </c>
      <c r="T814" s="21" t="n">
        <f aca="false">SUM(T815:T815)</f>
        <v>0</v>
      </c>
      <c r="U814" s="21" t="n">
        <f aca="false">SUM(U815:U815)</f>
        <v>0</v>
      </c>
      <c r="V814" s="21" t="n">
        <f aca="false">SUM(V815:V815)</f>
        <v>114577.83</v>
      </c>
      <c r="W814" s="116"/>
      <c r="X814" s="116"/>
    </row>
    <row r="815" s="1" customFormat="true" ht="14.35" hidden="false" customHeight="false" outlineLevel="0" collapsed="false">
      <c r="A815" s="38" t="s">
        <v>1320</v>
      </c>
      <c r="B815" s="37" t="s">
        <v>1321</v>
      </c>
      <c r="C815" s="21" t="n">
        <f aca="false">D815+M815+Q815+V815</f>
        <v>811566.83</v>
      </c>
      <c r="D815" s="21" t="n">
        <f aca="false">SUM(E815:I815)</f>
        <v>696989</v>
      </c>
      <c r="E815" s="21" t="n">
        <v>381300</v>
      </c>
      <c r="F815" s="21" t="n">
        <v>113232</v>
      </c>
      <c r="G815" s="21" t="n">
        <v>0</v>
      </c>
      <c r="H815" s="21" t="n">
        <v>202457</v>
      </c>
      <c r="I815" s="21" t="n">
        <v>0</v>
      </c>
      <c r="J815" s="117" t="n">
        <v>0</v>
      </c>
      <c r="K815" s="117" t="n">
        <v>0</v>
      </c>
      <c r="L815" s="21" t="n">
        <v>0</v>
      </c>
      <c r="M815" s="21" t="n">
        <v>0</v>
      </c>
      <c r="N815" s="117" t="n">
        <v>0</v>
      </c>
      <c r="O815" s="117" t="n">
        <v>0</v>
      </c>
      <c r="P815" s="21" t="n">
        <v>0</v>
      </c>
      <c r="Q815" s="21" t="n">
        <v>0</v>
      </c>
      <c r="R815" s="21" t="n">
        <v>0</v>
      </c>
      <c r="S815" s="21" t="n">
        <v>0</v>
      </c>
      <c r="T815" s="49" t="n">
        <v>0</v>
      </c>
      <c r="U815" s="49" t="n">
        <v>0</v>
      </c>
      <c r="V815" s="49" t="n">
        <v>114577.83</v>
      </c>
      <c r="W815" s="116"/>
      <c r="X815" s="116"/>
    </row>
    <row r="816" s="60" customFormat="true" ht="14.35" hidden="false" customHeight="false" outlineLevel="0" collapsed="false">
      <c r="A816" s="38" t="s">
        <v>1322</v>
      </c>
      <c r="B816" s="37" t="s">
        <v>243</v>
      </c>
      <c r="C816" s="21" t="n">
        <f aca="false">SUM(C817:C821)</f>
        <v>24802752.5</v>
      </c>
      <c r="D816" s="21" t="n">
        <f aca="false">SUM(D817:D821)</f>
        <v>1915616</v>
      </c>
      <c r="E816" s="21" t="n">
        <f aca="false">SUM(E817:E821)</f>
        <v>0</v>
      </c>
      <c r="F816" s="21" t="n">
        <f aca="false">SUM(F817:F821)</f>
        <v>1174816</v>
      </c>
      <c r="G816" s="21" t="n">
        <f aca="false">SUM(G817:G821)</f>
        <v>0</v>
      </c>
      <c r="H816" s="21" t="n">
        <f aca="false">SUM(H817:H821)</f>
        <v>740800</v>
      </c>
      <c r="I816" s="21" t="n">
        <f aca="false">SUM(I817:I821)</f>
        <v>0</v>
      </c>
      <c r="J816" s="21" t="n">
        <f aca="false">SUM(J817:J821)</f>
        <v>0</v>
      </c>
      <c r="K816" s="21" t="n">
        <f aca="false">SUM(K817:K821)</f>
        <v>0</v>
      </c>
      <c r="L816" s="21" t="n">
        <f aca="false">SUM(L817:L821)</f>
        <v>380</v>
      </c>
      <c r="M816" s="21" t="n">
        <f aca="false">SUM(M817:M821)</f>
        <v>1565413</v>
      </c>
      <c r="N816" s="21" t="n">
        <f aca="false">SUM(N817:N821)</f>
        <v>0</v>
      </c>
      <c r="O816" s="21" t="n">
        <f aca="false">SUM(O817:O821)</f>
        <v>0</v>
      </c>
      <c r="P816" s="21" t="n">
        <f aca="false">SUM(P817:P821)</f>
        <v>1700</v>
      </c>
      <c r="Q816" s="21" t="n">
        <f aca="false">SUM(Q817:Q821)</f>
        <v>20762866</v>
      </c>
      <c r="R816" s="21" t="n">
        <f aca="false">SUM(R817:R821)</f>
        <v>0</v>
      </c>
      <c r="S816" s="21" t="n">
        <f aca="false">SUM(S817:S821)</f>
        <v>0</v>
      </c>
      <c r="T816" s="21" t="n">
        <f aca="false">SUM(T817:T821)</f>
        <v>0</v>
      </c>
      <c r="U816" s="21" t="n">
        <f aca="false">SUM(U817:U821)</f>
        <v>0</v>
      </c>
      <c r="V816" s="21" t="n">
        <f aca="false">SUM(V817:V821)</f>
        <v>558857.5</v>
      </c>
      <c r="W816" s="116"/>
      <c r="X816" s="116"/>
    </row>
    <row r="817" s="80" customFormat="true" ht="15" hidden="false" customHeight="true" outlineLevel="0" collapsed="false">
      <c r="A817" s="38" t="s">
        <v>1323</v>
      </c>
      <c r="B817" s="39" t="s">
        <v>1324</v>
      </c>
      <c r="C817" s="49" t="n">
        <f aca="false">D817+M817+Q817+V817</f>
        <v>6403158.56</v>
      </c>
      <c r="D817" s="49" t="n">
        <f aca="false">SUM(E817:I817)</f>
        <v>526823</v>
      </c>
      <c r="E817" s="49" t="n">
        <v>0</v>
      </c>
      <c r="F817" s="21" t="n">
        <v>279800</v>
      </c>
      <c r="G817" s="21" t="n">
        <v>0</v>
      </c>
      <c r="H817" s="21" t="n">
        <v>247023</v>
      </c>
      <c r="I817" s="21" t="n">
        <v>0</v>
      </c>
      <c r="J817" s="21" t="n">
        <v>0</v>
      </c>
      <c r="K817" s="21" t="n">
        <v>0</v>
      </c>
      <c r="L817" s="21" t="n">
        <v>380</v>
      </c>
      <c r="M817" s="21" t="n">
        <v>1565413</v>
      </c>
      <c r="N817" s="21" t="n">
        <v>0</v>
      </c>
      <c r="O817" s="21" t="n">
        <v>0</v>
      </c>
      <c r="P817" s="21" t="n">
        <v>340</v>
      </c>
      <c r="Q817" s="21" t="n">
        <v>4163735</v>
      </c>
      <c r="R817" s="21" t="n">
        <v>0</v>
      </c>
      <c r="S817" s="21" t="n">
        <v>0</v>
      </c>
      <c r="T817" s="21" t="n">
        <v>0</v>
      </c>
      <c r="U817" s="21" t="n">
        <v>0</v>
      </c>
      <c r="V817" s="21" t="n">
        <v>147187.56</v>
      </c>
      <c r="W817" s="116"/>
      <c r="X817" s="116"/>
    </row>
    <row r="818" s="80" customFormat="true" ht="15" hidden="false" customHeight="true" outlineLevel="0" collapsed="false">
      <c r="A818" s="38" t="s">
        <v>1325</v>
      </c>
      <c r="B818" s="39" t="s">
        <v>1326</v>
      </c>
      <c r="C818" s="49" t="n">
        <f aca="false">D818+M818+Q818+V818</f>
        <v>4930783.3</v>
      </c>
      <c r="D818" s="49" t="n">
        <f aca="false">SUM(E818:I818)</f>
        <v>518091</v>
      </c>
      <c r="E818" s="49" t="n">
        <v>0</v>
      </c>
      <c r="F818" s="21" t="n">
        <v>325715</v>
      </c>
      <c r="G818" s="21" t="n">
        <v>0</v>
      </c>
      <c r="H818" s="21" t="n">
        <v>192376</v>
      </c>
      <c r="I818" s="21" t="n">
        <v>0</v>
      </c>
      <c r="J818" s="21" t="n">
        <v>0</v>
      </c>
      <c r="K818" s="21" t="n">
        <v>0</v>
      </c>
      <c r="L818" s="21" t="n">
        <v>0</v>
      </c>
      <c r="M818" s="21" t="n">
        <v>0</v>
      </c>
      <c r="N818" s="21" t="n">
        <v>0</v>
      </c>
      <c r="O818" s="21" t="n">
        <v>0</v>
      </c>
      <c r="P818" s="21" t="n">
        <v>340</v>
      </c>
      <c r="Q818" s="21" t="n">
        <v>4290336</v>
      </c>
      <c r="R818" s="21" t="n">
        <v>0</v>
      </c>
      <c r="S818" s="21" t="n">
        <v>0</v>
      </c>
      <c r="T818" s="21" t="n">
        <v>0</v>
      </c>
      <c r="U818" s="21" t="n">
        <v>0</v>
      </c>
      <c r="V818" s="21" t="n">
        <v>122356.3</v>
      </c>
      <c r="W818" s="116"/>
      <c r="X818" s="116"/>
    </row>
    <row r="819" s="80" customFormat="true" ht="15" hidden="false" customHeight="true" outlineLevel="0" collapsed="false">
      <c r="A819" s="38" t="s">
        <v>1327</v>
      </c>
      <c r="B819" s="39" t="s">
        <v>1328</v>
      </c>
      <c r="C819" s="49" t="n">
        <f aca="false">D819+M819+Q819+V819</f>
        <v>4704905.76</v>
      </c>
      <c r="D819" s="49" t="n">
        <f aca="false">SUM(E819:I819)</f>
        <v>453274</v>
      </c>
      <c r="E819" s="49" t="n">
        <v>0</v>
      </c>
      <c r="F819" s="21" t="n">
        <v>337316</v>
      </c>
      <c r="G819" s="21" t="n">
        <v>0</v>
      </c>
      <c r="H819" s="21" t="n">
        <v>115958</v>
      </c>
      <c r="I819" s="21" t="n">
        <v>0</v>
      </c>
      <c r="J819" s="21" t="n">
        <v>0</v>
      </c>
      <c r="K819" s="21" t="n">
        <v>0</v>
      </c>
      <c r="L819" s="21" t="n">
        <v>0</v>
      </c>
      <c r="M819" s="21" t="n">
        <v>0</v>
      </c>
      <c r="N819" s="21" t="n">
        <v>0</v>
      </c>
      <c r="O819" s="21" t="n">
        <v>0</v>
      </c>
      <c r="P819" s="21" t="n">
        <v>340</v>
      </c>
      <c r="Q819" s="21" t="n">
        <v>4129537</v>
      </c>
      <c r="R819" s="21" t="n">
        <v>0</v>
      </c>
      <c r="S819" s="21" t="n">
        <v>0</v>
      </c>
      <c r="T819" s="21" t="n">
        <v>0</v>
      </c>
      <c r="U819" s="21" t="n">
        <v>0</v>
      </c>
      <c r="V819" s="21" t="n">
        <v>122094.76</v>
      </c>
      <c r="W819" s="116"/>
      <c r="X819" s="116"/>
    </row>
    <row r="820" s="80" customFormat="true" ht="15" hidden="false" customHeight="true" outlineLevel="0" collapsed="false">
      <c r="A820" s="38" t="s">
        <v>1329</v>
      </c>
      <c r="B820" s="39" t="s">
        <v>1330</v>
      </c>
      <c r="C820" s="49" t="n">
        <f aca="false">D820+M820+Q820+V820</f>
        <v>4814221.68</v>
      </c>
      <c r="D820" s="49" t="n">
        <f aca="false">SUM(E820:I820)</f>
        <v>417428</v>
      </c>
      <c r="E820" s="49" t="n">
        <v>0</v>
      </c>
      <c r="F820" s="21" t="n">
        <v>231985</v>
      </c>
      <c r="G820" s="21" t="n">
        <v>0</v>
      </c>
      <c r="H820" s="21" t="n">
        <v>185443</v>
      </c>
      <c r="I820" s="21" t="n">
        <v>0</v>
      </c>
      <c r="J820" s="21" t="n">
        <v>0</v>
      </c>
      <c r="K820" s="21" t="n">
        <v>0</v>
      </c>
      <c r="L820" s="21" t="n">
        <v>0</v>
      </c>
      <c r="M820" s="21" t="n">
        <v>0</v>
      </c>
      <c r="N820" s="21" t="n">
        <v>0</v>
      </c>
      <c r="O820" s="21" t="n">
        <v>0</v>
      </c>
      <c r="P820" s="21" t="n">
        <v>340</v>
      </c>
      <c r="Q820" s="21" t="n">
        <v>4276825</v>
      </c>
      <c r="R820" s="21" t="n">
        <v>0</v>
      </c>
      <c r="S820" s="21" t="n">
        <v>0</v>
      </c>
      <c r="T820" s="21" t="n">
        <v>0</v>
      </c>
      <c r="U820" s="21" t="n">
        <v>0</v>
      </c>
      <c r="V820" s="21" t="n">
        <v>119968.68</v>
      </c>
      <c r="W820" s="116"/>
      <c r="X820" s="116"/>
    </row>
    <row r="821" s="80" customFormat="true" ht="15" hidden="false" customHeight="true" outlineLevel="0" collapsed="false">
      <c r="A821" s="38" t="s">
        <v>1331</v>
      </c>
      <c r="B821" s="39" t="s">
        <v>1332</v>
      </c>
      <c r="C821" s="49" t="n">
        <f aca="false">D821+M821+Q821+V821</f>
        <v>3949683.2</v>
      </c>
      <c r="D821" s="49" t="n">
        <f aca="false">SUM(E821:I821)</f>
        <v>0</v>
      </c>
      <c r="E821" s="49" t="n">
        <v>0</v>
      </c>
      <c r="F821" s="21" t="n">
        <v>0</v>
      </c>
      <c r="G821" s="21" t="n">
        <v>0</v>
      </c>
      <c r="H821" s="21" t="n">
        <v>0</v>
      </c>
      <c r="I821" s="21" t="n">
        <v>0</v>
      </c>
      <c r="J821" s="21" t="n">
        <v>0</v>
      </c>
      <c r="K821" s="21" t="n">
        <v>0</v>
      </c>
      <c r="L821" s="21" t="n">
        <v>0</v>
      </c>
      <c r="M821" s="21" t="n">
        <v>0</v>
      </c>
      <c r="N821" s="21" t="n">
        <v>0</v>
      </c>
      <c r="O821" s="21" t="n">
        <v>0</v>
      </c>
      <c r="P821" s="21" t="n">
        <v>340</v>
      </c>
      <c r="Q821" s="21" t="n">
        <v>3902433</v>
      </c>
      <c r="R821" s="21" t="n">
        <v>0</v>
      </c>
      <c r="S821" s="21" t="n">
        <v>0</v>
      </c>
      <c r="T821" s="21" t="n">
        <v>0</v>
      </c>
      <c r="U821" s="21" t="n">
        <v>0</v>
      </c>
      <c r="V821" s="21" t="n">
        <v>47250.2</v>
      </c>
      <c r="W821" s="116"/>
      <c r="X821" s="116"/>
    </row>
    <row r="822" customFormat="false" ht="14.35" hidden="false" customHeight="false" outlineLevel="0" collapsed="false"/>
    <row r="823" customFormat="false" ht="14.35" hidden="false" customHeight="false" outlineLevel="0" collapsed="false"/>
    <row r="824" customFormat="false" ht="14.35" hidden="false" customHeight="false" outlineLevel="0" collapsed="false"/>
    <row r="825" customFormat="false" ht="14.35" hidden="false" customHeight="false" outlineLevel="0" collapsed="false"/>
    <row r="826" customFormat="false" ht="14.35" hidden="false" customHeight="false" outlineLevel="0" collapsed="false"/>
    <row r="827" customFormat="false" ht="14.35" hidden="false" customHeight="false" outlineLevel="0" collapsed="false"/>
    <row r="828" customFormat="false" ht="14.35" hidden="false" customHeight="false" outlineLevel="0" collapsed="false"/>
    <row r="829" customFormat="false" ht="14.35" hidden="false" customHeight="false" outlineLevel="0" collapsed="false"/>
    <row r="830" customFormat="false" ht="14.35" hidden="false" customHeight="false" outlineLevel="0" collapsed="false"/>
    <row r="831" customFormat="false" ht="14.35" hidden="false" customHeight="false" outlineLevel="0" collapsed="false"/>
    <row r="832" customFormat="false" ht="14.35" hidden="false" customHeight="false" outlineLevel="0" collapsed="false"/>
    <row r="833" customFormat="false" ht="14.35" hidden="false" customHeight="false" outlineLevel="0" collapsed="false"/>
    <row r="834" customFormat="false" ht="14.35" hidden="false" customHeight="false" outlineLevel="0" collapsed="false"/>
    <row r="835" customFormat="false" ht="14.35" hidden="false" customHeight="false" outlineLevel="0" collapsed="false"/>
    <row r="836" customFormat="false" ht="14.35" hidden="false" customHeight="false" outlineLevel="0" collapsed="false"/>
    <row r="837" customFormat="false" ht="14.35" hidden="false" customHeight="false" outlineLevel="0" collapsed="false"/>
    <row r="838" customFormat="false" ht="14.35" hidden="false" customHeight="false" outlineLevel="0" collapsed="false"/>
    <row r="839" customFormat="false" ht="14.35" hidden="false" customHeight="false" outlineLevel="0" collapsed="false"/>
    <row r="840" customFormat="false" ht="14.35" hidden="false" customHeight="false" outlineLevel="0" collapsed="false"/>
    <row r="841" customFormat="false" ht="14.35" hidden="false" customHeight="false" outlineLevel="0" collapsed="false"/>
    <row r="842" customFormat="false" ht="14.35" hidden="false" customHeight="false" outlineLevel="0" collapsed="false"/>
    <row r="843" customFormat="false" ht="14.35" hidden="false" customHeight="false" outlineLevel="0" collapsed="false"/>
    <row r="844" customFormat="false" ht="14.35" hidden="false" customHeight="false" outlineLevel="0" collapsed="false"/>
    <row r="845" customFormat="false" ht="14.35" hidden="false" customHeight="false" outlineLevel="0" collapsed="false"/>
    <row r="846" customFormat="false" ht="14.35" hidden="false" customHeight="false" outlineLevel="0" collapsed="false"/>
    <row r="847" customFormat="false" ht="14.35" hidden="false" customHeight="false" outlineLevel="0" collapsed="false"/>
    <row r="848" customFormat="false" ht="14.35" hidden="false" customHeight="false" outlineLevel="0" collapsed="false"/>
    <row r="849" customFormat="false" ht="14.35" hidden="false" customHeight="false" outlineLevel="0" collapsed="false"/>
    <row r="850" customFormat="false" ht="14.35" hidden="false" customHeight="false" outlineLevel="0" collapsed="false"/>
    <row r="851" customFormat="false" ht="14.35" hidden="false" customHeight="false" outlineLevel="0" collapsed="false"/>
    <row r="852" customFormat="false" ht="14.35" hidden="false" customHeight="false" outlineLevel="0" collapsed="false"/>
    <row r="853" customFormat="false" ht="14.35" hidden="false" customHeight="false" outlineLevel="0" collapsed="false"/>
    <row r="854" customFormat="false" ht="14.35" hidden="false" customHeight="false" outlineLevel="0" collapsed="false"/>
    <row r="855" customFormat="false" ht="14.35" hidden="false" customHeight="false" outlineLevel="0" collapsed="false"/>
    <row r="856" customFormat="false" ht="14.35" hidden="false" customHeight="false" outlineLevel="0" collapsed="false"/>
    <row r="857" customFormat="false" ht="14.35" hidden="false" customHeight="false" outlineLevel="0" collapsed="false"/>
    <row r="858" customFormat="false" ht="14.35" hidden="false" customHeight="false" outlineLevel="0" collapsed="false"/>
    <row r="859" customFormat="false" ht="14.35" hidden="false" customHeight="false" outlineLevel="0" collapsed="false"/>
    <row r="860" customFormat="false" ht="14.35" hidden="false" customHeight="false" outlineLevel="0" collapsed="false"/>
    <row r="861" customFormat="false" ht="14.35" hidden="false" customHeight="false" outlineLevel="0" collapsed="false"/>
    <row r="862" customFormat="false" ht="14.35" hidden="false" customHeight="false" outlineLevel="0" collapsed="false"/>
    <row r="863" customFormat="false" ht="14.35" hidden="false" customHeight="false" outlineLevel="0" collapsed="false"/>
    <row r="864" customFormat="false" ht="14.35" hidden="false" customHeight="false" outlineLevel="0" collapsed="false"/>
    <row r="865" customFormat="false" ht="14.35" hidden="false" customHeight="false" outlineLevel="0" collapsed="false"/>
    <row r="866" customFormat="false" ht="14.35" hidden="false" customHeight="false" outlineLevel="0" collapsed="false"/>
    <row r="867" customFormat="false" ht="14.35" hidden="false" customHeight="false" outlineLevel="0" collapsed="false"/>
    <row r="868" customFormat="false" ht="14.35" hidden="false" customHeight="false" outlineLevel="0" collapsed="false"/>
    <row r="869" customFormat="false" ht="14.35" hidden="false" customHeight="false" outlineLevel="0" collapsed="false"/>
    <row r="870" customFormat="false" ht="14.35" hidden="false" customHeight="false" outlineLevel="0" collapsed="false"/>
    <row r="871" customFormat="false" ht="14.35" hidden="false" customHeight="false" outlineLevel="0" collapsed="false"/>
    <row r="872" customFormat="false" ht="14.35" hidden="false" customHeight="false" outlineLevel="0" collapsed="false"/>
  </sheetData>
  <autoFilter ref="A8:V821"/>
  <mergeCells count="27">
    <mergeCell ref="R1:V1"/>
    <mergeCell ref="R2:V2"/>
    <mergeCell ref="A3:V3"/>
    <mergeCell ref="A4:A6"/>
    <mergeCell ref="B4:B6"/>
    <mergeCell ref="C4:C6"/>
    <mergeCell ref="D4:S4"/>
    <mergeCell ref="T4:V4"/>
    <mergeCell ref="D5:I5"/>
    <mergeCell ref="J5:K6"/>
    <mergeCell ref="L5:M6"/>
    <mergeCell ref="N5:O6"/>
    <mergeCell ref="P5:Q6"/>
    <mergeCell ref="R5:S6"/>
    <mergeCell ref="T5:T6"/>
    <mergeCell ref="U5:U6"/>
    <mergeCell ref="V5:V6"/>
    <mergeCell ref="A10:V10"/>
    <mergeCell ref="A11:B11"/>
    <mergeCell ref="A117:V117"/>
    <mergeCell ref="A118:B118"/>
    <mergeCell ref="A139:V139"/>
    <mergeCell ref="A140:B140"/>
    <mergeCell ref="A395:V395"/>
    <mergeCell ref="A396:B396"/>
    <mergeCell ref="A403:V403"/>
    <mergeCell ref="A404:B404"/>
  </mergeCells>
  <conditionalFormatting sqref="B274">
    <cfRule type="duplicateValues" priority="2" aboveAverage="0" equalAverage="0" bottom="0" percent="0" rank="0" text="" dxfId="4"/>
  </conditionalFormatting>
  <printOptions headings="false" gridLines="false" gridLinesSet="true" horizontalCentered="false" verticalCentered="false"/>
  <pageMargins left="0.39375" right="0.39375" top="0.984027777777778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S171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J1" activeCellId="0" sqref="J1"/>
    </sheetView>
  </sheetViews>
  <sheetFormatPr defaultColWidth="9.1484375" defaultRowHeight="15.75" zeroHeight="false" outlineLevelRow="0" outlineLevelCol="0"/>
  <cols>
    <col collapsed="false" customWidth="true" hidden="false" outlineLevel="0" max="1" min="1" style="147" width="7.16"/>
    <col collapsed="false" customWidth="true" hidden="false" outlineLevel="0" max="2" min="2" style="148" width="49.29"/>
    <col collapsed="false" customWidth="true" hidden="false" outlineLevel="0" max="3" min="3" style="149" width="16.29"/>
    <col collapsed="false" customWidth="true" hidden="false" outlineLevel="0" max="4" min="4" style="150" width="22.29"/>
    <col collapsed="false" customWidth="true" hidden="false" outlineLevel="0" max="7" min="5" style="151" width="8.42"/>
    <col collapsed="false" customWidth="true" hidden="false" outlineLevel="0" max="8" min="8" style="152" width="9.57"/>
    <col collapsed="false" customWidth="true" hidden="false" outlineLevel="0" max="12" min="9" style="152" width="8.42"/>
    <col collapsed="false" customWidth="true" hidden="false" outlineLevel="0" max="14" min="13" style="149" width="18.71"/>
    <col collapsed="false" customWidth="true" hidden="false" outlineLevel="0" max="15" min="15" style="148" width="3.71"/>
    <col collapsed="false" customWidth="true" hidden="false" outlineLevel="0" max="16" min="16" style="148" width="16.14"/>
    <col collapsed="false" customWidth="false" hidden="false" outlineLevel="0" max="227" min="17" style="148" width="9.14"/>
    <col collapsed="false" customWidth="true" hidden="false" outlineLevel="0" max="228" min="228" style="148" width="7"/>
    <col collapsed="false" customWidth="true" hidden="false" outlineLevel="0" max="229" min="229" style="148" width="48.71"/>
    <col collapsed="false" customWidth="true" hidden="false" outlineLevel="0" max="230" min="230" style="148" width="13.71"/>
    <col collapsed="false" customWidth="true" hidden="false" outlineLevel="0" max="231" min="231" style="148" width="22.29"/>
    <col collapsed="false" customWidth="true" hidden="false" outlineLevel="0" max="234" min="232" style="148" width="8.57"/>
    <col collapsed="false" customWidth="true" hidden="false" outlineLevel="0" max="235" min="235" style="148" width="9.71"/>
    <col collapsed="false" customWidth="true" hidden="false" outlineLevel="0" max="236" min="236" style="148" width="9.86"/>
    <col collapsed="false" customWidth="true" hidden="false" outlineLevel="0" max="237" min="237" style="148" width="7.86"/>
    <col collapsed="false" customWidth="true" hidden="false" outlineLevel="0" max="239" min="238" style="148" width="8.42"/>
    <col collapsed="false" customWidth="true" hidden="false" outlineLevel="0" max="241" min="240" style="148" width="18.71"/>
    <col collapsed="false" customWidth="false" hidden="false" outlineLevel="0" max="483" min="242" style="148" width="9.14"/>
    <col collapsed="false" customWidth="true" hidden="false" outlineLevel="0" max="484" min="484" style="148" width="7"/>
    <col collapsed="false" customWidth="true" hidden="false" outlineLevel="0" max="485" min="485" style="148" width="48.71"/>
    <col collapsed="false" customWidth="true" hidden="false" outlineLevel="0" max="486" min="486" style="148" width="13.71"/>
    <col collapsed="false" customWidth="true" hidden="false" outlineLevel="0" max="487" min="487" style="148" width="22.29"/>
    <col collapsed="false" customWidth="true" hidden="false" outlineLevel="0" max="490" min="488" style="148" width="8.57"/>
    <col collapsed="false" customWidth="true" hidden="false" outlineLevel="0" max="491" min="491" style="148" width="9.71"/>
    <col collapsed="false" customWidth="true" hidden="false" outlineLevel="0" max="492" min="492" style="148" width="9.86"/>
    <col collapsed="false" customWidth="true" hidden="false" outlineLevel="0" max="493" min="493" style="148" width="7.86"/>
    <col collapsed="false" customWidth="true" hidden="false" outlineLevel="0" max="495" min="494" style="148" width="8.42"/>
    <col collapsed="false" customWidth="true" hidden="false" outlineLevel="0" max="497" min="496" style="148" width="18.71"/>
    <col collapsed="false" customWidth="false" hidden="false" outlineLevel="0" max="739" min="498" style="148" width="9.14"/>
    <col collapsed="false" customWidth="true" hidden="false" outlineLevel="0" max="740" min="740" style="148" width="7"/>
    <col collapsed="false" customWidth="true" hidden="false" outlineLevel="0" max="741" min="741" style="148" width="48.71"/>
    <col collapsed="false" customWidth="true" hidden="false" outlineLevel="0" max="742" min="742" style="148" width="13.71"/>
    <col collapsed="false" customWidth="true" hidden="false" outlineLevel="0" max="743" min="743" style="148" width="22.29"/>
    <col collapsed="false" customWidth="true" hidden="false" outlineLevel="0" max="746" min="744" style="148" width="8.57"/>
    <col collapsed="false" customWidth="true" hidden="false" outlineLevel="0" max="747" min="747" style="148" width="9.71"/>
    <col collapsed="false" customWidth="true" hidden="false" outlineLevel="0" max="748" min="748" style="148" width="9.86"/>
    <col collapsed="false" customWidth="true" hidden="false" outlineLevel="0" max="749" min="749" style="148" width="7.86"/>
    <col collapsed="false" customWidth="true" hidden="false" outlineLevel="0" max="751" min="750" style="148" width="8.42"/>
    <col collapsed="false" customWidth="true" hidden="false" outlineLevel="0" max="753" min="752" style="148" width="18.71"/>
    <col collapsed="false" customWidth="false" hidden="false" outlineLevel="0" max="995" min="754" style="148" width="9.14"/>
    <col collapsed="false" customWidth="true" hidden="false" outlineLevel="0" max="996" min="996" style="148" width="7"/>
    <col collapsed="false" customWidth="true" hidden="false" outlineLevel="0" max="997" min="997" style="148" width="48.71"/>
    <col collapsed="false" customWidth="true" hidden="false" outlineLevel="0" max="998" min="998" style="148" width="13.71"/>
    <col collapsed="false" customWidth="true" hidden="false" outlineLevel="0" max="999" min="999" style="148" width="22.29"/>
    <col collapsed="false" customWidth="true" hidden="false" outlineLevel="0" max="1002" min="1000" style="148" width="8.57"/>
    <col collapsed="false" customWidth="true" hidden="false" outlineLevel="0" max="1003" min="1003" style="148" width="9.71"/>
    <col collapsed="false" customWidth="true" hidden="false" outlineLevel="0" max="1004" min="1004" style="148" width="9.86"/>
    <col collapsed="false" customWidth="true" hidden="false" outlineLevel="0" max="1005" min="1005" style="148" width="7.86"/>
    <col collapsed="false" customWidth="true" hidden="false" outlineLevel="0" max="1007" min="1006" style="148" width="8.42"/>
    <col collapsed="false" customWidth="true" hidden="false" outlineLevel="0" max="1009" min="1008" style="148" width="18.71"/>
    <col collapsed="false" customWidth="false" hidden="false" outlineLevel="0" max="1251" min="1010" style="148" width="9.14"/>
    <col collapsed="false" customWidth="true" hidden="false" outlineLevel="0" max="1252" min="1252" style="148" width="7"/>
    <col collapsed="false" customWidth="true" hidden="false" outlineLevel="0" max="1253" min="1253" style="148" width="48.71"/>
    <col collapsed="false" customWidth="true" hidden="false" outlineLevel="0" max="1254" min="1254" style="148" width="13.71"/>
    <col collapsed="false" customWidth="true" hidden="false" outlineLevel="0" max="1255" min="1255" style="148" width="22.29"/>
    <col collapsed="false" customWidth="true" hidden="false" outlineLevel="0" max="1258" min="1256" style="148" width="8.57"/>
    <col collapsed="false" customWidth="true" hidden="false" outlineLevel="0" max="1259" min="1259" style="148" width="9.71"/>
    <col collapsed="false" customWidth="true" hidden="false" outlineLevel="0" max="1260" min="1260" style="148" width="9.86"/>
    <col collapsed="false" customWidth="true" hidden="false" outlineLevel="0" max="1261" min="1261" style="148" width="7.86"/>
    <col collapsed="false" customWidth="true" hidden="false" outlineLevel="0" max="1263" min="1262" style="148" width="8.42"/>
    <col collapsed="false" customWidth="true" hidden="false" outlineLevel="0" max="1265" min="1264" style="148" width="18.71"/>
    <col collapsed="false" customWidth="false" hidden="false" outlineLevel="0" max="1507" min="1266" style="148" width="9.14"/>
    <col collapsed="false" customWidth="true" hidden="false" outlineLevel="0" max="1508" min="1508" style="148" width="7"/>
    <col collapsed="false" customWidth="true" hidden="false" outlineLevel="0" max="1509" min="1509" style="148" width="48.71"/>
    <col collapsed="false" customWidth="true" hidden="false" outlineLevel="0" max="1510" min="1510" style="148" width="13.71"/>
    <col collapsed="false" customWidth="true" hidden="false" outlineLevel="0" max="1511" min="1511" style="148" width="22.29"/>
    <col collapsed="false" customWidth="true" hidden="false" outlineLevel="0" max="1514" min="1512" style="148" width="8.57"/>
    <col collapsed="false" customWidth="true" hidden="false" outlineLevel="0" max="1515" min="1515" style="148" width="9.71"/>
    <col collapsed="false" customWidth="true" hidden="false" outlineLevel="0" max="1516" min="1516" style="148" width="9.86"/>
    <col collapsed="false" customWidth="true" hidden="false" outlineLevel="0" max="1517" min="1517" style="148" width="7.86"/>
    <col collapsed="false" customWidth="true" hidden="false" outlineLevel="0" max="1519" min="1518" style="148" width="8.42"/>
    <col collapsed="false" customWidth="true" hidden="false" outlineLevel="0" max="1521" min="1520" style="148" width="18.71"/>
    <col collapsed="false" customWidth="false" hidden="false" outlineLevel="0" max="1763" min="1522" style="148" width="9.14"/>
    <col collapsed="false" customWidth="true" hidden="false" outlineLevel="0" max="1764" min="1764" style="148" width="7"/>
    <col collapsed="false" customWidth="true" hidden="false" outlineLevel="0" max="1765" min="1765" style="148" width="48.71"/>
    <col collapsed="false" customWidth="true" hidden="false" outlineLevel="0" max="1766" min="1766" style="148" width="13.71"/>
    <col collapsed="false" customWidth="true" hidden="false" outlineLevel="0" max="1767" min="1767" style="148" width="22.29"/>
    <col collapsed="false" customWidth="true" hidden="false" outlineLevel="0" max="1770" min="1768" style="148" width="8.57"/>
    <col collapsed="false" customWidth="true" hidden="false" outlineLevel="0" max="1771" min="1771" style="148" width="9.71"/>
    <col collapsed="false" customWidth="true" hidden="false" outlineLevel="0" max="1772" min="1772" style="148" width="9.86"/>
    <col collapsed="false" customWidth="true" hidden="false" outlineLevel="0" max="1773" min="1773" style="148" width="7.86"/>
    <col collapsed="false" customWidth="true" hidden="false" outlineLevel="0" max="1775" min="1774" style="148" width="8.42"/>
    <col collapsed="false" customWidth="true" hidden="false" outlineLevel="0" max="1777" min="1776" style="148" width="18.71"/>
    <col collapsed="false" customWidth="false" hidden="false" outlineLevel="0" max="2019" min="1778" style="148" width="9.14"/>
    <col collapsed="false" customWidth="true" hidden="false" outlineLevel="0" max="2020" min="2020" style="148" width="7"/>
    <col collapsed="false" customWidth="true" hidden="false" outlineLevel="0" max="2021" min="2021" style="148" width="48.71"/>
    <col collapsed="false" customWidth="true" hidden="false" outlineLevel="0" max="2022" min="2022" style="148" width="13.71"/>
    <col collapsed="false" customWidth="true" hidden="false" outlineLevel="0" max="2023" min="2023" style="148" width="22.29"/>
    <col collapsed="false" customWidth="true" hidden="false" outlineLevel="0" max="2026" min="2024" style="148" width="8.57"/>
    <col collapsed="false" customWidth="true" hidden="false" outlineLevel="0" max="2027" min="2027" style="148" width="9.71"/>
    <col collapsed="false" customWidth="true" hidden="false" outlineLevel="0" max="2028" min="2028" style="148" width="9.86"/>
    <col collapsed="false" customWidth="true" hidden="false" outlineLevel="0" max="2029" min="2029" style="148" width="7.86"/>
    <col collapsed="false" customWidth="true" hidden="false" outlineLevel="0" max="2031" min="2030" style="148" width="8.42"/>
    <col collapsed="false" customWidth="true" hidden="false" outlineLevel="0" max="2033" min="2032" style="148" width="18.71"/>
    <col collapsed="false" customWidth="false" hidden="false" outlineLevel="0" max="2275" min="2034" style="148" width="9.14"/>
    <col collapsed="false" customWidth="true" hidden="false" outlineLevel="0" max="2276" min="2276" style="148" width="7"/>
    <col collapsed="false" customWidth="true" hidden="false" outlineLevel="0" max="2277" min="2277" style="148" width="48.71"/>
    <col collapsed="false" customWidth="true" hidden="false" outlineLevel="0" max="2278" min="2278" style="148" width="13.71"/>
    <col collapsed="false" customWidth="true" hidden="false" outlineLevel="0" max="2279" min="2279" style="148" width="22.29"/>
    <col collapsed="false" customWidth="true" hidden="false" outlineLevel="0" max="2282" min="2280" style="148" width="8.57"/>
    <col collapsed="false" customWidth="true" hidden="false" outlineLevel="0" max="2283" min="2283" style="148" width="9.71"/>
    <col collapsed="false" customWidth="true" hidden="false" outlineLevel="0" max="2284" min="2284" style="148" width="9.86"/>
    <col collapsed="false" customWidth="true" hidden="false" outlineLevel="0" max="2285" min="2285" style="148" width="7.86"/>
    <col collapsed="false" customWidth="true" hidden="false" outlineLevel="0" max="2287" min="2286" style="148" width="8.42"/>
    <col collapsed="false" customWidth="true" hidden="false" outlineLevel="0" max="2289" min="2288" style="148" width="18.71"/>
    <col collapsed="false" customWidth="false" hidden="false" outlineLevel="0" max="2531" min="2290" style="148" width="9.14"/>
    <col collapsed="false" customWidth="true" hidden="false" outlineLevel="0" max="2532" min="2532" style="148" width="7"/>
    <col collapsed="false" customWidth="true" hidden="false" outlineLevel="0" max="2533" min="2533" style="148" width="48.71"/>
    <col collapsed="false" customWidth="true" hidden="false" outlineLevel="0" max="2534" min="2534" style="148" width="13.71"/>
    <col collapsed="false" customWidth="true" hidden="false" outlineLevel="0" max="2535" min="2535" style="148" width="22.29"/>
    <col collapsed="false" customWidth="true" hidden="false" outlineLevel="0" max="2538" min="2536" style="148" width="8.57"/>
    <col collapsed="false" customWidth="true" hidden="false" outlineLevel="0" max="2539" min="2539" style="148" width="9.71"/>
    <col collapsed="false" customWidth="true" hidden="false" outlineLevel="0" max="2540" min="2540" style="148" width="9.86"/>
    <col collapsed="false" customWidth="true" hidden="false" outlineLevel="0" max="2541" min="2541" style="148" width="7.86"/>
    <col collapsed="false" customWidth="true" hidden="false" outlineLevel="0" max="2543" min="2542" style="148" width="8.42"/>
    <col collapsed="false" customWidth="true" hidden="false" outlineLevel="0" max="2545" min="2544" style="148" width="18.71"/>
    <col collapsed="false" customWidth="false" hidden="false" outlineLevel="0" max="2787" min="2546" style="148" width="9.14"/>
    <col collapsed="false" customWidth="true" hidden="false" outlineLevel="0" max="2788" min="2788" style="148" width="7"/>
    <col collapsed="false" customWidth="true" hidden="false" outlineLevel="0" max="2789" min="2789" style="148" width="48.71"/>
    <col collapsed="false" customWidth="true" hidden="false" outlineLevel="0" max="2790" min="2790" style="148" width="13.71"/>
    <col collapsed="false" customWidth="true" hidden="false" outlineLevel="0" max="2791" min="2791" style="148" width="22.29"/>
    <col collapsed="false" customWidth="true" hidden="false" outlineLevel="0" max="2794" min="2792" style="148" width="8.57"/>
    <col collapsed="false" customWidth="true" hidden="false" outlineLevel="0" max="2795" min="2795" style="148" width="9.71"/>
    <col collapsed="false" customWidth="true" hidden="false" outlineLevel="0" max="2796" min="2796" style="148" width="9.86"/>
    <col collapsed="false" customWidth="true" hidden="false" outlineLevel="0" max="2797" min="2797" style="148" width="7.86"/>
    <col collapsed="false" customWidth="true" hidden="false" outlineLevel="0" max="2799" min="2798" style="148" width="8.42"/>
    <col collapsed="false" customWidth="true" hidden="false" outlineLevel="0" max="2801" min="2800" style="148" width="18.71"/>
    <col collapsed="false" customWidth="false" hidden="false" outlineLevel="0" max="3043" min="2802" style="148" width="9.14"/>
    <col collapsed="false" customWidth="true" hidden="false" outlineLevel="0" max="3044" min="3044" style="148" width="7"/>
    <col collapsed="false" customWidth="true" hidden="false" outlineLevel="0" max="3045" min="3045" style="148" width="48.71"/>
    <col collapsed="false" customWidth="true" hidden="false" outlineLevel="0" max="3046" min="3046" style="148" width="13.71"/>
    <col collapsed="false" customWidth="true" hidden="false" outlineLevel="0" max="3047" min="3047" style="148" width="22.29"/>
    <col collapsed="false" customWidth="true" hidden="false" outlineLevel="0" max="3050" min="3048" style="148" width="8.57"/>
    <col collapsed="false" customWidth="true" hidden="false" outlineLevel="0" max="3051" min="3051" style="148" width="9.71"/>
    <col collapsed="false" customWidth="true" hidden="false" outlineLevel="0" max="3052" min="3052" style="148" width="9.86"/>
    <col collapsed="false" customWidth="true" hidden="false" outlineLevel="0" max="3053" min="3053" style="148" width="7.86"/>
    <col collapsed="false" customWidth="true" hidden="false" outlineLevel="0" max="3055" min="3054" style="148" width="8.42"/>
    <col collapsed="false" customWidth="true" hidden="false" outlineLevel="0" max="3057" min="3056" style="148" width="18.71"/>
    <col collapsed="false" customWidth="false" hidden="false" outlineLevel="0" max="3299" min="3058" style="148" width="9.14"/>
    <col collapsed="false" customWidth="true" hidden="false" outlineLevel="0" max="3300" min="3300" style="148" width="7"/>
    <col collapsed="false" customWidth="true" hidden="false" outlineLevel="0" max="3301" min="3301" style="148" width="48.71"/>
    <col collapsed="false" customWidth="true" hidden="false" outlineLevel="0" max="3302" min="3302" style="148" width="13.71"/>
    <col collapsed="false" customWidth="true" hidden="false" outlineLevel="0" max="3303" min="3303" style="148" width="22.29"/>
    <col collapsed="false" customWidth="true" hidden="false" outlineLevel="0" max="3306" min="3304" style="148" width="8.57"/>
    <col collapsed="false" customWidth="true" hidden="false" outlineLevel="0" max="3307" min="3307" style="148" width="9.71"/>
    <col collapsed="false" customWidth="true" hidden="false" outlineLevel="0" max="3308" min="3308" style="148" width="9.86"/>
    <col collapsed="false" customWidth="true" hidden="false" outlineLevel="0" max="3309" min="3309" style="148" width="7.86"/>
    <col collapsed="false" customWidth="true" hidden="false" outlineLevel="0" max="3311" min="3310" style="148" width="8.42"/>
    <col collapsed="false" customWidth="true" hidden="false" outlineLevel="0" max="3313" min="3312" style="148" width="18.71"/>
    <col collapsed="false" customWidth="false" hidden="false" outlineLevel="0" max="3555" min="3314" style="148" width="9.14"/>
    <col collapsed="false" customWidth="true" hidden="false" outlineLevel="0" max="3556" min="3556" style="148" width="7"/>
    <col collapsed="false" customWidth="true" hidden="false" outlineLevel="0" max="3557" min="3557" style="148" width="48.71"/>
    <col collapsed="false" customWidth="true" hidden="false" outlineLevel="0" max="3558" min="3558" style="148" width="13.71"/>
    <col collapsed="false" customWidth="true" hidden="false" outlineLevel="0" max="3559" min="3559" style="148" width="22.29"/>
    <col collapsed="false" customWidth="true" hidden="false" outlineLevel="0" max="3562" min="3560" style="148" width="8.57"/>
    <col collapsed="false" customWidth="true" hidden="false" outlineLevel="0" max="3563" min="3563" style="148" width="9.71"/>
    <col collapsed="false" customWidth="true" hidden="false" outlineLevel="0" max="3564" min="3564" style="148" width="9.86"/>
    <col collapsed="false" customWidth="true" hidden="false" outlineLevel="0" max="3565" min="3565" style="148" width="7.86"/>
    <col collapsed="false" customWidth="true" hidden="false" outlineLevel="0" max="3567" min="3566" style="148" width="8.42"/>
    <col collapsed="false" customWidth="true" hidden="false" outlineLevel="0" max="3569" min="3568" style="148" width="18.71"/>
    <col collapsed="false" customWidth="false" hidden="false" outlineLevel="0" max="3811" min="3570" style="148" width="9.14"/>
    <col collapsed="false" customWidth="true" hidden="false" outlineLevel="0" max="3812" min="3812" style="148" width="7"/>
    <col collapsed="false" customWidth="true" hidden="false" outlineLevel="0" max="3813" min="3813" style="148" width="48.71"/>
    <col collapsed="false" customWidth="true" hidden="false" outlineLevel="0" max="3814" min="3814" style="148" width="13.71"/>
    <col collapsed="false" customWidth="true" hidden="false" outlineLevel="0" max="3815" min="3815" style="148" width="22.29"/>
    <col collapsed="false" customWidth="true" hidden="false" outlineLevel="0" max="3818" min="3816" style="148" width="8.57"/>
    <col collapsed="false" customWidth="true" hidden="false" outlineLevel="0" max="3819" min="3819" style="148" width="9.71"/>
    <col collapsed="false" customWidth="true" hidden="false" outlineLevel="0" max="3820" min="3820" style="148" width="9.86"/>
    <col collapsed="false" customWidth="true" hidden="false" outlineLevel="0" max="3821" min="3821" style="148" width="7.86"/>
    <col collapsed="false" customWidth="true" hidden="false" outlineLevel="0" max="3823" min="3822" style="148" width="8.42"/>
    <col collapsed="false" customWidth="true" hidden="false" outlineLevel="0" max="3825" min="3824" style="148" width="18.71"/>
    <col collapsed="false" customWidth="false" hidden="false" outlineLevel="0" max="4067" min="3826" style="148" width="9.14"/>
    <col collapsed="false" customWidth="true" hidden="false" outlineLevel="0" max="4068" min="4068" style="148" width="7"/>
    <col collapsed="false" customWidth="true" hidden="false" outlineLevel="0" max="4069" min="4069" style="148" width="48.71"/>
    <col collapsed="false" customWidth="true" hidden="false" outlineLevel="0" max="4070" min="4070" style="148" width="13.71"/>
    <col collapsed="false" customWidth="true" hidden="false" outlineLevel="0" max="4071" min="4071" style="148" width="22.29"/>
    <col collapsed="false" customWidth="true" hidden="false" outlineLevel="0" max="4074" min="4072" style="148" width="8.57"/>
    <col collapsed="false" customWidth="true" hidden="false" outlineLevel="0" max="4075" min="4075" style="148" width="9.71"/>
    <col collapsed="false" customWidth="true" hidden="false" outlineLevel="0" max="4076" min="4076" style="148" width="9.86"/>
    <col collapsed="false" customWidth="true" hidden="false" outlineLevel="0" max="4077" min="4077" style="148" width="7.86"/>
    <col collapsed="false" customWidth="true" hidden="false" outlineLevel="0" max="4079" min="4078" style="148" width="8.42"/>
    <col collapsed="false" customWidth="true" hidden="false" outlineLevel="0" max="4081" min="4080" style="148" width="18.71"/>
    <col collapsed="false" customWidth="false" hidden="false" outlineLevel="0" max="4323" min="4082" style="148" width="9.14"/>
    <col collapsed="false" customWidth="true" hidden="false" outlineLevel="0" max="4324" min="4324" style="148" width="7"/>
    <col collapsed="false" customWidth="true" hidden="false" outlineLevel="0" max="4325" min="4325" style="148" width="48.71"/>
    <col collapsed="false" customWidth="true" hidden="false" outlineLevel="0" max="4326" min="4326" style="148" width="13.71"/>
    <col collapsed="false" customWidth="true" hidden="false" outlineLevel="0" max="4327" min="4327" style="148" width="22.29"/>
    <col collapsed="false" customWidth="true" hidden="false" outlineLevel="0" max="4330" min="4328" style="148" width="8.57"/>
    <col collapsed="false" customWidth="true" hidden="false" outlineLevel="0" max="4331" min="4331" style="148" width="9.71"/>
    <col collapsed="false" customWidth="true" hidden="false" outlineLevel="0" max="4332" min="4332" style="148" width="9.86"/>
    <col collapsed="false" customWidth="true" hidden="false" outlineLevel="0" max="4333" min="4333" style="148" width="7.86"/>
    <col collapsed="false" customWidth="true" hidden="false" outlineLevel="0" max="4335" min="4334" style="148" width="8.42"/>
    <col collapsed="false" customWidth="true" hidden="false" outlineLevel="0" max="4337" min="4336" style="148" width="18.71"/>
    <col collapsed="false" customWidth="false" hidden="false" outlineLevel="0" max="4579" min="4338" style="148" width="9.14"/>
    <col collapsed="false" customWidth="true" hidden="false" outlineLevel="0" max="4580" min="4580" style="148" width="7"/>
    <col collapsed="false" customWidth="true" hidden="false" outlineLevel="0" max="4581" min="4581" style="148" width="48.71"/>
    <col collapsed="false" customWidth="true" hidden="false" outlineLevel="0" max="4582" min="4582" style="148" width="13.71"/>
    <col collapsed="false" customWidth="true" hidden="false" outlineLevel="0" max="4583" min="4583" style="148" width="22.29"/>
    <col collapsed="false" customWidth="true" hidden="false" outlineLevel="0" max="4586" min="4584" style="148" width="8.57"/>
    <col collapsed="false" customWidth="true" hidden="false" outlineLevel="0" max="4587" min="4587" style="148" width="9.71"/>
    <col collapsed="false" customWidth="true" hidden="false" outlineLevel="0" max="4588" min="4588" style="148" width="9.86"/>
    <col collapsed="false" customWidth="true" hidden="false" outlineLevel="0" max="4589" min="4589" style="148" width="7.86"/>
    <col collapsed="false" customWidth="true" hidden="false" outlineLevel="0" max="4591" min="4590" style="148" width="8.42"/>
    <col collapsed="false" customWidth="true" hidden="false" outlineLevel="0" max="4593" min="4592" style="148" width="18.71"/>
    <col collapsed="false" customWidth="false" hidden="false" outlineLevel="0" max="4835" min="4594" style="148" width="9.14"/>
    <col collapsed="false" customWidth="true" hidden="false" outlineLevel="0" max="4836" min="4836" style="148" width="7"/>
    <col collapsed="false" customWidth="true" hidden="false" outlineLevel="0" max="4837" min="4837" style="148" width="48.71"/>
    <col collapsed="false" customWidth="true" hidden="false" outlineLevel="0" max="4838" min="4838" style="148" width="13.71"/>
    <col collapsed="false" customWidth="true" hidden="false" outlineLevel="0" max="4839" min="4839" style="148" width="22.29"/>
    <col collapsed="false" customWidth="true" hidden="false" outlineLevel="0" max="4842" min="4840" style="148" width="8.57"/>
    <col collapsed="false" customWidth="true" hidden="false" outlineLevel="0" max="4843" min="4843" style="148" width="9.71"/>
    <col collapsed="false" customWidth="true" hidden="false" outlineLevel="0" max="4844" min="4844" style="148" width="9.86"/>
    <col collapsed="false" customWidth="true" hidden="false" outlineLevel="0" max="4845" min="4845" style="148" width="7.86"/>
    <col collapsed="false" customWidth="true" hidden="false" outlineLevel="0" max="4847" min="4846" style="148" width="8.42"/>
    <col collapsed="false" customWidth="true" hidden="false" outlineLevel="0" max="4849" min="4848" style="148" width="18.71"/>
    <col collapsed="false" customWidth="false" hidden="false" outlineLevel="0" max="5091" min="4850" style="148" width="9.14"/>
    <col collapsed="false" customWidth="true" hidden="false" outlineLevel="0" max="5092" min="5092" style="148" width="7"/>
    <col collapsed="false" customWidth="true" hidden="false" outlineLevel="0" max="5093" min="5093" style="148" width="48.71"/>
    <col collapsed="false" customWidth="true" hidden="false" outlineLevel="0" max="5094" min="5094" style="148" width="13.71"/>
    <col collapsed="false" customWidth="true" hidden="false" outlineLevel="0" max="5095" min="5095" style="148" width="22.29"/>
    <col collapsed="false" customWidth="true" hidden="false" outlineLevel="0" max="5098" min="5096" style="148" width="8.57"/>
    <col collapsed="false" customWidth="true" hidden="false" outlineLevel="0" max="5099" min="5099" style="148" width="9.71"/>
    <col collapsed="false" customWidth="true" hidden="false" outlineLevel="0" max="5100" min="5100" style="148" width="9.86"/>
    <col collapsed="false" customWidth="true" hidden="false" outlineLevel="0" max="5101" min="5101" style="148" width="7.86"/>
    <col collapsed="false" customWidth="true" hidden="false" outlineLevel="0" max="5103" min="5102" style="148" width="8.42"/>
    <col collapsed="false" customWidth="true" hidden="false" outlineLevel="0" max="5105" min="5104" style="148" width="18.71"/>
    <col collapsed="false" customWidth="false" hidden="false" outlineLevel="0" max="5347" min="5106" style="148" width="9.14"/>
    <col collapsed="false" customWidth="true" hidden="false" outlineLevel="0" max="5348" min="5348" style="148" width="7"/>
    <col collapsed="false" customWidth="true" hidden="false" outlineLevel="0" max="5349" min="5349" style="148" width="48.71"/>
    <col collapsed="false" customWidth="true" hidden="false" outlineLevel="0" max="5350" min="5350" style="148" width="13.71"/>
    <col collapsed="false" customWidth="true" hidden="false" outlineLevel="0" max="5351" min="5351" style="148" width="22.29"/>
    <col collapsed="false" customWidth="true" hidden="false" outlineLevel="0" max="5354" min="5352" style="148" width="8.57"/>
    <col collapsed="false" customWidth="true" hidden="false" outlineLevel="0" max="5355" min="5355" style="148" width="9.71"/>
    <col collapsed="false" customWidth="true" hidden="false" outlineLevel="0" max="5356" min="5356" style="148" width="9.86"/>
    <col collapsed="false" customWidth="true" hidden="false" outlineLevel="0" max="5357" min="5357" style="148" width="7.86"/>
    <col collapsed="false" customWidth="true" hidden="false" outlineLevel="0" max="5359" min="5358" style="148" width="8.42"/>
    <col collapsed="false" customWidth="true" hidden="false" outlineLevel="0" max="5361" min="5360" style="148" width="18.71"/>
    <col collapsed="false" customWidth="false" hidden="false" outlineLevel="0" max="5603" min="5362" style="148" width="9.14"/>
    <col collapsed="false" customWidth="true" hidden="false" outlineLevel="0" max="5604" min="5604" style="148" width="7"/>
    <col collapsed="false" customWidth="true" hidden="false" outlineLevel="0" max="5605" min="5605" style="148" width="48.71"/>
    <col collapsed="false" customWidth="true" hidden="false" outlineLevel="0" max="5606" min="5606" style="148" width="13.71"/>
    <col collapsed="false" customWidth="true" hidden="false" outlineLevel="0" max="5607" min="5607" style="148" width="22.29"/>
    <col collapsed="false" customWidth="true" hidden="false" outlineLevel="0" max="5610" min="5608" style="148" width="8.57"/>
    <col collapsed="false" customWidth="true" hidden="false" outlineLevel="0" max="5611" min="5611" style="148" width="9.71"/>
    <col collapsed="false" customWidth="true" hidden="false" outlineLevel="0" max="5612" min="5612" style="148" width="9.86"/>
    <col collapsed="false" customWidth="true" hidden="false" outlineLevel="0" max="5613" min="5613" style="148" width="7.86"/>
    <col collapsed="false" customWidth="true" hidden="false" outlineLevel="0" max="5615" min="5614" style="148" width="8.42"/>
    <col collapsed="false" customWidth="true" hidden="false" outlineLevel="0" max="5617" min="5616" style="148" width="18.71"/>
    <col collapsed="false" customWidth="false" hidden="false" outlineLevel="0" max="5859" min="5618" style="148" width="9.14"/>
    <col collapsed="false" customWidth="true" hidden="false" outlineLevel="0" max="5860" min="5860" style="148" width="7"/>
    <col collapsed="false" customWidth="true" hidden="false" outlineLevel="0" max="5861" min="5861" style="148" width="48.71"/>
    <col collapsed="false" customWidth="true" hidden="false" outlineLevel="0" max="5862" min="5862" style="148" width="13.71"/>
    <col collapsed="false" customWidth="true" hidden="false" outlineLevel="0" max="5863" min="5863" style="148" width="22.29"/>
    <col collapsed="false" customWidth="true" hidden="false" outlineLevel="0" max="5866" min="5864" style="148" width="8.57"/>
    <col collapsed="false" customWidth="true" hidden="false" outlineLevel="0" max="5867" min="5867" style="148" width="9.71"/>
    <col collapsed="false" customWidth="true" hidden="false" outlineLevel="0" max="5868" min="5868" style="148" width="9.86"/>
    <col collapsed="false" customWidth="true" hidden="false" outlineLevel="0" max="5869" min="5869" style="148" width="7.86"/>
    <col collapsed="false" customWidth="true" hidden="false" outlineLevel="0" max="5871" min="5870" style="148" width="8.42"/>
    <col collapsed="false" customWidth="true" hidden="false" outlineLevel="0" max="5873" min="5872" style="148" width="18.71"/>
    <col collapsed="false" customWidth="false" hidden="false" outlineLevel="0" max="6115" min="5874" style="148" width="9.14"/>
    <col collapsed="false" customWidth="true" hidden="false" outlineLevel="0" max="6116" min="6116" style="148" width="7"/>
    <col collapsed="false" customWidth="true" hidden="false" outlineLevel="0" max="6117" min="6117" style="148" width="48.71"/>
    <col collapsed="false" customWidth="true" hidden="false" outlineLevel="0" max="6118" min="6118" style="148" width="13.71"/>
    <col collapsed="false" customWidth="true" hidden="false" outlineLevel="0" max="6119" min="6119" style="148" width="22.29"/>
    <col collapsed="false" customWidth="true" hidden="false" outlineLevel="0" max="6122" min="6120" style="148" width="8.57"/>
    <col collapsed="false" customWidth="true" hidden="false" outlineLevel="0" max="6123" min="6123" style="148" width="9.71"/>
    <col collapsed="false" customWidth="true" hidden="false" outlineLevel="0" max="6124" min="6124" style="148" width="9.86"/>
    <col collapsed="false" customWidth="true" hidden="false" outlineLevel="0" max="6125" min="6125" style="148" width="7.86"/>
    <col collapsed="false" customWidth="true" hidden="false" outlineLevel="0" max="6127" min="6126" style="148" width="8.42"/>
    <col collapsed="false" customWidth="true" hidden="false" outlineLevel="0" max="6129" min="6128" style="148" width="18.71"/>
    <col collapsed="false" customWidth="false" hidden="false" outlineLevel="0" max="6371" min="6130" style="148" width="9.14"/>
    <col collapsed="false" customWidth="true" hidden="false" outlineLevel="0" max="6372" min="6372" style="148" width="7"/>
    <col collapsed="false" customWidth="true" hidden="false" outlineLevel="0" max="6373" min="6373" style="148" width="48.71"/>
    <col collapsed="false" customWidth="true" hidden="false" outlineLevel="0" max="6374" min="6374" style="148" width="13.71"/>
    <col collapsed="false" customWidth="true" hidden="false" outlineLevel="0" max="6375" min="6375" style="148" width="22.29"/>
    <col collapsed="false" customWidth="true" hidden="false" outlineLevel="0" max="6378" min="6376" style="148" width="8.57"/>
    <col collapsed="false" customWidth="true" hidden="false" outlineLevel="0" max="6379" min="6379" style="148" width="9.71"/>
    <col collapsed="false" customWidth="true" hidden="false" outlineLevel="0" max="6380" min="6380" style="148" width="9.86"/>
    <col collapsed="false" customWidth="true" hidden="false" outlineLevel="0" max="6381" min="6381" style="148" width="7.86"/>
    <col collapsed="false" customWidth="true" hidden="false" outlineLevel="0" max="6383" min="6382" style="148" width="8.42"/>
    <col collapsed="false" customWidth="true" hidden="false" outlineLevel="0" max="6385" min="6384" style="148" width="18.71"/>
    <col collapsed="false" customWidth="false" hidden="false" outlineLevel="0" max="6627" min="6386" style="148" width="9.14"/>
    <col collapsed="false" customWidth="true" hidden="false" outlineLevel="0" max="6628" min="6628" style="148" width="7"/>
    <col collapsed="false" customWidth="true" hidden="false" outlineLevel="0" max="6629" min="6629" style="148" width="48.71"/>
    <col collapsed="false" customWidth="true" hidden="false" outlineLevel="0" max="6630" min="6630" style="148" width="13.71"/>
    <col collapsed="false" customWidth="true" hidden="false" outlineLevel="0" max="6631" min="6631" style="148" width="22.29"/>
    <col collapsed="false" customWidth="true" hidden="false" outlineLevel="0" max="6634" min="6632" style="148" width="8.57"/>
    <col collapsed="false" customWidth="true" hidden="false" outlineLevel="0" max="6635" min="6635" style="148" width="9.71"/>
    <col collapsed="false" customWidth="true" hidden="false" outlineLevel="0" max="6636" min="6636" style="148" width="9.86"/>
    <col collapsed="false" customWidth="true" hidden="false" outlineLevel="0" max="6637" min="6637" style="148" width="7.86"/>
    <col collapsed="false" customWidth="true" hidden="false" outlineLevel="0" max="6639" min="6638" style="148" width="8.42"/>
    <col collapsed="false" customWidth="true" hidden="false" outlineLevel="0" max="6641" min="6640" style="148" width="18.71"/>
    <col collapsed="false" customWidth="false" hidden="false" outlineLevel="0" max="6883" min="6642" style="148" width="9.14"/>
    <col collapsed="false" customWidth="true" hidden="false" outlineLevel="0" max="6884" min="6884" style="148" width="7"/>
    <col collapsed="false" customWidth="true" hidden="false" outlineLevel="0" max="6885" min="6885" style="148" width="48.71"/>
    <col collapsed="false" customWidth="true" hidden="false" outlineLevel="0" max="6886" min="6886" style="148" width="13.71"/>
    <col collapsed="false" customWidth="true" hidden="false" outlineLevel="0" max="6887" min="6887" style="148" width="22.29"/>
    <col collapsed="false" customWidth="true" hidden="false" outlineLevel="0" max="6890" min="6888" style="148" width="8.57"/>
    <col collapsed="false" customWidth="true" hidden="false" outlineLevel="0" max="6891" min="6891" style="148" width="9.71"/>
    <col collapsed="false" customWidth="true" hidden="false" outlineLevel="0" max="6892" min="6892" style="148" width="9.86"/>
    <col collapsed="false" customWidth="true" hidden="false" outlineLevel="0" max="6893" min="6893" style="148" width="7.86"/>
    <col collapsed="false" customWidth="true" hidden="false" outlineLevel="0" max="6895" min="6894" style="148" width="8.42"/>
    <col collapsed="false" customWidth="true" hidden="false" outlineLevel="0" max="6897" min="6896" style="148" width="18.71"/>
    <col collapsed="false" customWidth="false" hidden="false" outlineLevel="0" max="7139" min="6898" style="148" width="9.14"/>
    <col collapsed="false" customWidth="true" hidden="false" outlineLevel="0" max="7140" min="7140" style="148" width="7"/>
    <col collapsed="false" customWidth="true" hidden="false" outlineLevel="0" max="7141" min="7141" style="148" width="48.71"/>
    <col collapsed="false" customWidth="true" hidden="false" outlineLevel="0" max="7142" min="7142" style="148" width="13.71"/>
    <col collapsed="false" customWidth="true" hidden="false" outlineLevel="0" max="7143" min="7143" style="148" width="22.29"/>
    <col collapsed="false" customWidth="true" hidden="false" outlineLevel="0" max="7146" min="7144" style="148" width="8.57"/>
    <col collapsed="false" customWidth="true" hidden="false" outlineLevel="0" max="7147" min="7147" style="148" width="9.71"/>
    <col collapsed="false" customWidth="true" hidden="false" outlineLevel="0" max="7148" min="7148" style="148" width="9.86"/>
    <col collapsed="false" customWidth="true" hidden="false" outlineLevel="0" max="7149" min="7149" style="148" width="7.86"/>
    <col collapsed="false" customWidth="true" hidden="false" outlineLevel="0" max="7151" min="7150" style="148" width="8.42"/>
    <col collapsed="false" customWidth="true" hidden="false" outlineLevel="0" max="7153" min="7152" style="148" width="18.71"/>
    <col collapsed="false" customWidth="false" hidden="false" outlineLevel="0" max="7395" min="7154" style="148" width="9.14"/>
    <col collapsed="false" customWidth="true" hidden="false" outlineLevel="0" max="7396" min="7396" style="148" width="7"/>
    <col collapsed="false" customWidth="true" hidden="false" outlineLevel="0" max="7397" min="7397" style="148" width="48.71"/>
    <col collapsed="false" customWidth="true" hidden="false" outlineLevel="0" max="7398" min="7398" style="148" width="13.71"/>
    <col collapsed="false" customWidth="true" hidden="false" outlineLevel="0" max="7399" min="7399" style="148" width="22.29"/>
    <col collapsed="false" customWidth="true" hidden="false" outlineLevel="0" max="7402" min="7400" style="148" width="8.57"/>
    <col collapsed="false" customWidth="true" hidden="false" outlineLevel="0" max="7403" min="7403" style="148" width="9.71"/>
    <col collapsed="false" customWidth="true" hidden="false" outlineLevel="0" max="7404" min="7404" style="148" width="9.86"/>
    <col collapsed="false" customWidth="true" hidden="false" outlineLevel="0" max="7405" min="7405" style="148" width="7.86"/>
    <col collapsed="false" customWidth="true" hidden="false" outlineLevel="0" max="7407" min="7406" style="148" width="8.42"/>
    <col collapsed="false" customWidth="true" hidden="false" outlineLevel="0" max="7409" min="7408" style="148" width="18.71"/>
    <col collapsed="false" customWidth="false" hidden="false" outlineLevel="0" max="7651" min="7410" style="148" width="9.14"/>
    <col collapsed="false" customWidth="true" hidden="false" outlineLevel="0" max="7652" min="7652" style="148" width="7"/>
    <col collapsed="false" customWidth="true" hidden="false" outlineLevel="0" max="7653" min="7653" style="148" width="48.71"/>
    <col collapsed="false" customWidth="true" hidden="false" outlineLevel="0" max="7654" min="7654" style="148" width="13.71"/>
    <col collapsed="false" customWidth="true" hidden="false" outlineLevel="0" max="7655" min="7655" style="148" width="22.29"/>
    <col collapsed="false" customWidth="true" hidden="false" outlineLevel="0" max="7658" min="7656" style="148" width="8.57"/>
    <col collapsed="false" customWidth="true" hidden="false" outlineLevel="0" max="7659" min="7659" style="148" width="9.71"/>
    <col collapsed="false" customWidth="true" hidden="false" outlineLevel="0" max="7660" min="7660" style="148" width="9.86"/>
    <col collapsed="false" customWidth="true" hidden="false" outlineLevel="0" max="7661" min="7661" style="148" width="7.86"/>
    <col collapsed="false" customWidth="true" hidden="false" outlineLevel="0" max="7663" min="7662" style="148" width="8.42"/>
    <col collapsed="false" customWidth="true" hidden="false" outlineLevel="0" max="7665" min="7664" style="148" width="18.71"/>
    <col collapsed="false" customWidth="false" hidden="false" outlineLevel="0" max="7907" min="7666" style="148" width="9.14"/>
    <col collapsed="false" customWidth="true" hidden="false" outlineLevel="0" max="7908" min="7908" style="148" width="7"/>
    <col collapsed="false" customWidth="true" hidden="false" outlineLevel="0" max="7909" min="7909" style="148" width="48.71"/>
    <col collapsed="false" customWidth="true" hidden="false" outlineLevel="0" max="7910" min="7910" style="148" width="13.71"/>
    <col collapsed="false" customWidth="true" hidden="false" outlineLevel="0" max="7911" min="7911" style="148" width="22.29"/>
    <col collapsed="false" customWidth="true" hidden="false" outlineLevel="0" max="7914" min="7912" style="148" width="8.57"/>
    <col collapsed="false" customWidth="true" hidden="false" outlineLevel="0" max="7915" min="7915" style="148" width="9.71"/>
    <col collapsed="false" customWidth="true" hidden="false" outlineLevel="0" max="7916" min="7916" style="148" width="9.86"/>
    <col collapsed="false" customWidth="true" hidden="false" outlineLevel="0" max="7917" min="7917" style="148" width="7.86"/>
    <col collapsed="false" customWidth="true" hidden="false" outlineLevel="0" max="7919" min="7918" style="148" width="8.42"/>
    <col collapsed="false" customWidth="true" hidden="false" outlineLevel="0" max="7921" min="7920" style="148" width="18.71"/>
    <col collapsed="false" customWidth="false" hidden="false" outlineLevel="0" max="8163" min="7922" style="148" width="9.14"/>
    <col collapsed="false" customWidth="true" hidden="false" outlineLevel="0" max="8164" min="8164" style="148" width="7"/>
    <col collapsed="false" customWidth="true" hidden="false" outlineLevel="0" max="8165" min="8165" style="148" width="48.71"/>
    <col collapsed="false" customWidth="true" hidden="false" outlineLevel="0" max="8166" min="8166" style="148" width="13.71"/>
    <col collapsed="false" customWidth="true" hidden="false" outlineLevel="0" max="8167" min="8167" style="148" width="22.29"/>
    <col collapsed="false" customWidth="true" hidden="false" outlineLevel="0" max="8170" min="8168" style="148" width="8.57"/>
    <col collapsed="false" customWidth="true" hidden="false" outlineLevel="0" max="8171" min="8171" style="148" width="9.71"/>
    <col collapsed="false" customWidth="true" hidden="false" outlineLevel="0" max="8172" min="8172" style="148" width="9.86"/>
    <col collapsed="false" customWidth="true" hidden="false" outlineLevel="0" max="8173" min="8173" style="148" width="7.86"/>
    <col collapsed="false" customWidth="true" hidden="false" outlineLevel="0" max="8175" min="8174" style="148" width="8.42"/>
    <col collapsed="false" customWidth="true" hidden="false" outlineLevel="0" max="8177" min="8176" style="148" width="18.71"/>
    <col collapsed="false" customWidth="false" hidden="false" outlineLevel="0" max="8419" min="8178" style="148" width="9.14"/>
    <col collapsed="false" customWidth="true" hidden="false" outlineLevel="0" max="8420" min="8420" style="148" width="7"/>
    <col collapsed="false" customWidth="true" hidden="false" outlineLevel="0" max="8421" min="8421" style="148" width="48.71"/>
    <col collapsed="false" customWidth="true" hidden="false" outlineLevel="0" max="8422" min="8422" style="148" width="13.71"/>
    <col collapsed="false" customWidth="true" hidden="false" outlineLevel="0" max="8423" min="8423" style="148" width="22.29"/>
    <col collapsed="false" customWidth="true" hidden="false" outlineLevel="0" max="8426" min="8424" style="148" width="8.57"/>
    <col collapsed="false" customWidth="true" hidden="false" outlineLevel="0" max="8427" min="8427" style="148" width="9.71"/>
    <col collapsed="false" customWidth="true" hidden="false" outlineLevel="0" max="8428" min="8428" style="148" width="9.86"/>
    <col collapsed="false" customWidth="true" hidden="false" outlineLevel="0" max="8429" min="8429" style="148" width="7.86"/>
    <col collapsed="false" customWidth="true" hidden="false" outlineLevel="0" max="8431" min="8430" style="148" width="8.42"/>
    <col collapsed="false" customWidth="true" hidden="false" outlineLevel="0" max="8433" min="8432" style="148" width="18.71"/>
    <col collapsed="false" customWidth="false" hidden="false" outlineLevel="0" max="8675" min="8434" style="148" width="9.14"/>
    <col collapsed="false" customWidth="true" hidden="false" outlineLevel="0" max="8676" min="8676" style="148" width="7"/>
    <col collapsed="false" customWidth="true" hidden="false" outlineLevel="0" max="8677" min="8677" style="148" width="48.71"/>
    <col collapsed="false" customWidth="true" hidden="false" outlineLevel="0" max="8678" min="8678" style="148" width="13.71"/>
    <col collapsed="false" customWidth="true" hidden="false" outlineLevel="0" max="8679" min="8679" style="148" width="22.29"/>
    <col collapsed="false" customWidth="true" hidden="false" outlineLevel="0" max="8682" min="8680" style="148" width="8.57"/>
    <col collapsed="false" customWidth="true" hidden="false" outlineLevel="0" max="8683" min="8683" style="148" width="9.71"/>
    <col collapsed="false" customWidth="true" hidden="false" outlineLevel="0" max="8684" min="8684" style="148" width="9.86"/>
    <col collapsed="false" customWidth="true" hidden="false" outlineLevel="0" max="8685" min="8685" style="148" width="7.86"/>
    <col collapsed="false" customWidth="true" hidden="false" outlineLevel="0" max="8687" min="8686" style="148" width="8.42"/>
    <col collapsed="false" customWidth="true" hidden="false" outlineLevel="0" max="8689" min="8688" style="148" width="18.71"/>
    <col collapsed="false" customWidth="false" hidden="false" outlineLevel="0" max="8931" min="8690" style="148" width="9.14"/>
    <col collapsed="false" customWidth="true" hidden="false" outlineLevel="0" max="8932" min="8932" style="148" width="7"/>
    <col collapsed="false" customWidth="true" hidden="false" outlineLevel="0" max="8933" min="8933" style="148" width="48.71"/>
    <col collapsed="false" customWidth="true" hidden="false" outlineLevel="0" max="8934" min="8934" style="148" width="13.71"/>
    <col collapsed="false" customWidth="true" hidden="false" outlineLevel="0" max="8935" min="8935" style="148" width="22.29"/>
    <col collapsed="false" customWidth="true" hidden="false" outlineLevel="0" max="8938" min="8936" style="148" width="8.57"/>
    <col collapsed="false" customWidth="true" hidden="false" outlineLevel="0" max="8939" min="8939" style="148" width="9.71"/>
    <col collapsed="false" customWidth="true" hidden="false" outlineLevel="0" max="8940" min="8940" style="148" width="9.86"/>
    <col collapsed="false" customWidth="true" hidden="false" outlineLevel="0" max="8941" min="8941" style="148" width="7.86"/>
    <col collapsed="false" customWidth="true" hidden="false" outlineLevel="0" max="8943" min="8942" style="148" width="8.42"/>
    <col collapsed="false" customWidth="true" hidden="false" outlineLevel="0" max="8945" min="8944" style="148" width="18.71"/>
    <col collapsed="false" customWidth="false" hidden="false" outlineLevel="0" max="9187" min="8946" style="148" width="9.14"/>
    <col collapsed="false" customWidth="true" hidden="false" outlineLevel="0" max="9188" min="9188" style="148" width="7"/>
    <col collapsed="false" customWidth="true" hidden="false" outlineLevel="0" max="9189" min="9189" style="148" width="48.71"/>
    <col collapsed="false" customWidth="true" hidden="false" outlineLevel="0" max="9190" min="9190" style="148" width="13.71"/>
    <col collapsed="false" customWidth="true" hidden="false" outlineLevel="0" max="9191" min="9191" style="148" width="22.29"/>
    <col collapsed="false" customWidth="true" hidden="false" outlineLevel="0" max="9194" min="9192" style="148" width="8.57"/>
    <col collapsed="false" customWidth="true" hidden="false" outlineLevel="0" max="9195" min="9195" style="148" width="9.71"/>
    <col collapsed="false" customWidth="true" hidden="false" outlineLevel="0" max="9196" min="9196" style="148" width="9.86"/>
    <col collapsed="false" customWidth="true" hidden="false" outlineLevel="0" max="9197" min="9197" style="148" width="7.86"/>
    <col collapsed="false" customWidth="true" hidden="false" outlineLevel="0" max="9199" min="9198" style="148" width="8.42"/>
    <col collapsed="false" customWidth="true" hidden="false" outlineLevel="0" max="9201" min="9200" style="148" width="18.71"/>
    <col collapsed="false" customWidth="false" hidden="false" outlineLevel="0" max="9443" min="9202" style="148" width="9.14"/>
    <col collapsed="false" customWidth="true" hidden="false" outlineLevel="0" max="9444" min="9444" style="148" width="7"/>
    <col collapsed="false" customWidth="true" hidden="false" outlineLevel="0" max="9445" min="9445" style="148" width="48.71"/>
    <col collapsed="false" customWidth="true" hidden="false" outlineLevel="0" max="9446" min="9446" style="148" width="13.71"/>
    <col collapsed="false" customWidth="true" hidden="false" outlineLevel="0" max="9447" min="9447" style="148" width="22.29"/>
    <col collapsed="false" customWidth="true" hidden="false" outlineLevel="0" max="9450" min="9448" style="148" width="8.57"/>
    <col collapsed="false" customWidth="true" hidden="false" outlineLevel="0" max="9451" min="9451" style="148" width="9.71"/>
    <col collapsed="false" customWidth="true" hidden="false" outlineLevel="0" max="9452" min="9452" style="148" width="9.86"/>
    <col collapsed="false" customWidth="true" hidden="false" outlineLevel="0" max="9453" min="9453" style="148" width="7.86"/>
    <col collapsed="false" customWidth="true" hidden="false" outlineLevel="0" max="9455" min="9454" style="148" width="8.42"/>
    <col collapsed="false" customWidth="true" hidden="false" outlineLevel="0" max="9457" min="9456" style="148" width="18.71"/>
    <col collapsed="false" customWidth="false" hidden="false" outlineLevel="0" max="9699" min="9458" style="148" width="9.14"/>
    <col collapsed="false" customWidth="true" hidden="false" outlineLevel="0" max="9700" min="9700" style="148" width="7"/>
    <col collapsed="false" customWidth="true" hidden="false" outlineLevel="0" max="9701" min="9701" style="148" width="48.71"/>
    <col collapsed="false" customWidth="true" hidden="false" outlineLevel="0" max="9702" min="9702" style="148" width="13.71"/>
    <col collapsed="false" customWidth="true" hidden="false" outlineLevel="0" max="9703" min="9703" style="148" width="22.29"/>
    <col collapsed="false" customWidth="true" hidden="false" outlineLevel="0" max="9706" min="9704" style="148" width="8.57"/>
    <col collapsed="false" customWidth="true" hidden="false" outlineLevel="0" max="9707" min="9707" style="148" width="9.71"/>
    <col collapsed="false" customWidth="true" hidden="false" outlineLevel="0" max="9708" min="9708" style="148" width="9.86"/>
    <col collapsed="false" customWidth="true" hidden="false" outlineLevel="0" max="9709" min="9709" style="148" width="7.86"/>
    <col collapsed="false" customWidth="true" hidden="false" outlineLevel="0" max="9711" min="9710" style="148" width="8.42"/>
    <col collapsed="false" customWidth="true" hidden="false" outlineLevel="0" max="9713" min="9712" style="148" width="18.71"/>
    <col collapsed="false" customWidth="false" hidden="false" outlineLevel="0" max="9955" min="9714" style="148" width="9.14"/>
    <col collapsed="false" customWidth="true" hidden="false" outlineLevel="0" max="9956" min="9956" style="148" width="7"/>
    <col collapsed="false" customWidth="true" hidden="false" outlineLevel="0" max="9957" min="9957" style="148" width="48.71"/>
    <col collapsed="false" customWidth="true" hidden="false" outlineLevel="0" max="9958" min="9958" style="148" width="13.71"/>
    <col collapsed="false" customWidth="true" hidden="false" outlineLevel="0" max="9959" min="9959" style="148" width="22.29"/>
    <col collapsed="false" customWidth="true" hidden="false" outlineLevel="0" max="9962" min="9960" style="148" width="8.57"/>
    <col collapsed="false" customWidth="true" hidden="false" outlineLevel="0" max="9963" min="9963" style="148" width="9.71"/>
    <col collapsed="false" customWidth="true" hidden="false" outlineLevel="0" max="9964" min="9964" style="148" width="9.86"/>
    <col collapsed="false" customWidth="true" hidden="false" outlineLevel="0" max="9965" min="9965" style="148" width="7.86"/>
    <col collapsed="false" customWidth="true" hidden="false" outlineLevel="0" max="9967" min="9966" style="148" width="8.42"/>
    <col collapsed="false" customWidth="true" hidden="false" outlineLevel="0" max="9969" min="9968" style="148" width="18.71"/>
    <col collapsed="false" customWidth="false" hidden="false" outlineLevel="0" max="10211" min="9970" style="148" width="9.14"/>
    <col collapsed="false" customWidth="true" hidden="false" outlineLevel="0" max="10212" min="10212" style="148" width="7"/>
    <col collapsed="false" customWidth="true" hidden="false" outlineLevel="0" max="10213" min="10213" style="148" width="48.71"/>
    <col collapsed="false" customWidth="true" hidden="false" outlineLevel="0" max="10214" min="10214" style="148" width="13.71"/>
    <col collapsed="false" customWidth="true" hidden="false" outlineLevel="0" max="10215" min="10215" style="148" width="22.29"/>
    <col collapsed="false" customWidth="true" hidden="false" outlineLevel="0" max="10218" min="10216" style="148" width="8.57"/>
    <col collapsed="false" customWidth="true" hidden="false" outlineLevel="0" max="10219" min="10219" style="148" width="9.71"/>
    <col collapsed="false" customWidth="true" hidden="false" outlineLevel="0" max="10220" min="10220" style="148" width="9.86"/>
    <col collapsed="false" customWidth="true" hidden="false" outlineLevel="0" max="10221" min="10221" style="148" width="7.86"/>
    <col collapsed="false" customWidth="true" hidden="false" outlineLevel="0" max="10223" min="10222" style="148" width="8.42"/>
    <col collapsed="false" customWidth="true" hidden="false" outlineLevel="0" max="10225" min="10224" style="148" width="18.71"/>
    <col collapsed="false" customWidth="false" hidden="false" outlineLevel="0" max="10467" min="10226" style="148" width="9.14"/>
    <col collapsed="false" customWidth="true" hidden="false" outlineLevel="0" max="10468" min="10468" style="148" width="7"/>
    <col collapsed="false" customWidth="true" hidden="false" outlineLevel="0" max="10469" min="10469" style="148" width="48.71"/>
    <col collapsed="false" customWidth="true" hidden="false" outlineLevel="0" max="10470" min="10470" style="148" width="13.71"/>
    <col collapsed="false" customWidth="true" hidden="false" outlineLevel="0" max="10471" min="10471" style="148" width="22.29"/>
    <col collapsed="false" customWidth="true" hidden="false" outlineLevel="0" max="10474" min="10472" style="148" width="8.57"/>
    <col collapsed="false" customWidth="true" hidden="false" outlineLevel="0" max="10475" min="10475" style="148" width="9.71"/>
    <col collapsed="false" customWidth="true" hidden="false" outlineLevel="0" max="10476" min="10476" style="148" width="9.86"/>
    <col collapsed="false" customWidth="true" hidden="false" outlineLevel="0" max="10477" min="10477" style="148" width="7.86"/>
    <col collapsed="false" customWidth="true" hidden="false" outlineLevel="0" max="10479" min="10478" style="148" width="8.42"/>
    <col collapsed="false" customWidth="true" hidden="false" outlineLevel="0" max="10481" min="10480" style="148" width="18.71"/>
    <col collapsed="false" customWidth="false" hidden="false" outlineLevel="0" max="10723" min="10482" style="148" width="9.14"/>
    <col collapsed="false" customWidth="true" hidden="false" outlineLevel="0" max="10724" min="10724" style="148" width="7"/>
    <col collapsed="false" customWidth="true" hidden="false" outlineLevel="0" max="10725" min="10725" style="148" width="48.71"/>
    <col collapsed="false" customWidth="true" hidden="false" outlineLevel="0" max="10726" min="10726" style="148" width="13.71"/>
    <col collapsed="false" customWidth="true" hidden="false" outlineLevel="0" max="10727" min="10727" style="148" width="22.29"/>
    <col collapsed="false" customWidth="true" hidden="false" outlineLevel="0" max="10730" min="10728" style="148" width="8.57"/>
    <col collapsed="false" customWidth="true" hidden="false" outlineLevel="0" max="10731" min="10731" style="148" width="9.71"/>
    <col collapsed="false" customWidth="true" hidden="false" outlineLevel="0" max="10732" min="10732" style="148" width="9.86"/>
    <col collapsed="false" customWidth="true" hidden="false" outlineLevel="0" max="10733" min="10733" style="148" width="7.86"/>
    <col collapsed="false" customWidth="true" hidden="false" outlineLevel="0" max="10735" min="10734" style="148" width="8.42"/>
    <col collapsed="false" customWidth="true" hidden="false" outlineLevel="0" max="10737" min="10736" style="148" width="18.71"/>
    <col collapsed="false" customWidth="false" hidden="false" outlineLevel="0" max="10979" min="10738" style="148" width="9.14"/>
    <col collapsed="false" customWidth="true" hidden="false" outlineLevel="0" max="10980" min="10980" style="148" width="7"/>
    <col collapsed="false" customWidth="true" hidden="false" outlineLevel="0" max="10981" min="10981" style="148" width="48.71"/>
    <col collapsed="false" customWidth="true" hidden="false" outlineLevel="0" max="10982" min="10982" style="148" width="13.71"/>
    <col collapsed="false" customWidth="true" hidden="false" outlineLevel="0" max="10983" min="10983" style="148" width="22.29"/>
    <col collapsed="false" customWidth="true" hidden="false" outlineLevel="0" max="10986" min="10984" style="148" width="8.57"/>
    <col collapsed="false" customWidth="true" hidden="false" outlineLevel="0" max="10987" min="10987" style="148" width="9.71"/>
    <col collapsed="false" customWidth="true" hidden="false" outlineLevel="0" max="10988" min="10988" style="148" width="9.86"/>
    <col collapsed="false" customWidth="true" hidden="false" outlineLevel="0" max="10989" min="10989" style="148" width="7.86"/>
    <col collapsed="false" customWidth="true" hidden="false" outlineLevel="0" max="10991" min="10990" style="148" width="8.42"/>
    <col collapsed="false" customWidth="true" hidden="false" outlineLevel="0" max="10993" min="10992" style="148" width="18.71"/>
    <col collapsed="false" customWidth="false" hidden="false" outlineLevel="0" max="11235" min="10994" style="148" width="9.14"/>
    <col collapsed="false" customWidth="true" hidden="false" outlineLevel="0" max="11236" min="11236" style="148" width="7"/>
    <col collapsed="false" customWidth="true" hidden="false" outlineLevel="0" max="11237" min="11237" style="148" width="48.71"/>
    <col collapsed="false" customWidth="true" hidden="false" outlineLevel="0" max="11238" min="11238" style="148" width="13.71"/>
    <col collapsed="false" customWidth="true" hidden="false" outlineLevel="0" max="11239" min="11239" style="148" width="22.29"/>
    <col collapsed="false" customWidth="true" hidden="false" outlineLevel="0" max="11242" min="11240" style="148" width="8.57"/>
    <col collapsed="false" customWidth="true" hidden="false" outlineLevel="0" max="11243" min="11243" style="148" width="9.71"/>
    <col collapsed="false" customWidth="true" hidden="false" outlineLevel="0" max="11244" min="11244" style="148" width="9.86"/>
    <col collapsed="false" customWidth="true" hidden="false" outlineLevel="0" max="11245" min="11245" style="148" width="7.86"/>
    <col collapsed="false" customWidth="true" hidden="false" outlineLevel="0" max="11247" min="11246" style="148" width="8.42"/>
    <col collapsed="false" customWidth="true" hidden="false" outlineLevel="0" max="11249" min="11248" style="148" width="18.71"/>
    <col collapsed="false" customWidth="false" hidden="false" outlineLevel="0" max="11491" min="11250" style="148" width="9.14"/>
    <col collapsed="false" customWidth="true" hidden="false" outlineLevel="0" max="11492" min="11492" style="148" width="7"/>
    <col collapsed="false" customWidth="true" hidden="false" outlineLevel="0" max="11493" min="11493" style="148" width="48.71"/>
    <col collapsed="false" customWidth="true" hidden="false" outlineLevel="0" max="11494" min="11494" style="148" width="13.71"/>
    <col collapsed="false" customWidth="true" hidden="false" outlineLevel="0" max="11495" min="11495" style="148" width="22.29"/>
    <col collapsed="false" customWidth="true" hidden="false" outlineLevel="0" max="11498" min="11496" style="148" width="8.57"/>
    <col collapsed="false" customWidth="true" hidden="false" outlineLevel="0" max="11499" min="11499" style="148" width="9.71"/>
    <col collapsed="false" customWidth="true" hidden="false" outlineLevel="0" max="11500" min="11500" style="148" width="9.86"/>
    <col collapsed="false" customWidth="true" hidden="false" outlineLevel="0" max="11501" min="11501" style="148" width="7.86"/>
    <col collapsed="false" customWidth="true" hidden="false" outlineLevel="0" max="11503" min="11502" style="148" width="8.42"/>
    <col collapsed="false" customWidth="true" hidden="false" outlineLevel="0" max="11505" min="11504" style="148" width="18.71"/>
    <col collapsed="false" customWidth="false" hidden="false" outlineLevel="0" max="11747" min="11506" style="148" width="9.14"/>
    <col collapsed="false" customWidth="true" hidden="false" outlineLevel="0" max="11748" min="11748" style="148" width="7"/>
    <col collapsed="false" customWidth="true" hidden="false" outlineLevel="0" max="11749" min="11749" style="148" width="48.71"/>
    <col collapsed="false" customWidth="true" hidden="false" outlineLevel="0" max="11750" min="11750" style="148" width="13.71"/>
    <col collapsed="false" customWidth="true" hidden="false" outlineLevel="0" max="11751" min="11751" style="148" width="22.29"/>
    <col collapsed="false" customWidth="true" hidden="false" outlineLevel="0" max="11754" min="11752" style="148" width="8.57"/>
    <col collapsed="false" customWidth="true" hidden="false" outlineLevel="0" max="11755" min="11755" style="148" width="9.71"/>
    <col collapsed="false" customWidth="true" hidden="false" outlineLevel="0" max="11756" min="11756" style="148" width="9.86"/>
    <col collapsed="false" customWidth="true" hidden="false" outlineLevel="0" max="11757" min="11757" style="148" width="7.86"/>
    <col collapsed="false" customWidth="true" hidden="false" outlineLevel="0" max="11759" min="11758" style="148" width="8.42"/>
    <col collapsed="false" customWidth="true" hidden="false" outlineLevel="0" max="11761" min="11760" style="148" width="18.71"/>
    <col collapsed="false" customWidth="false" hidden="false" outlineLevel="0" max="12003" min="11762" style="148" width="9.14"/>
    <col collapsed="false" customWidth="true" hidden="false" outlineLevel="0" max="12004" min="12004" style="148" width="7"/>
    <col collapsed="false" customWidth="true" hidden="false" outlineLevel="0" max="12005" min="12005" style="148" width="48.71"/>
    <col collapsed="false" customWidth="true" hidden="false" outlineLevel="0" max="12006" min="12006" style="148" width="13.71"/>
    <col collapsed="false" customWidth="true" hidden="false" outlineLevel="0" max="12007" min="12007" style="148" width="22.29"/>
    <col collapsed="false" customWidth="true" hidden="false" outlineLevel="0" max="12010" min="12008" style="148" width="8.57"/>
    <col collapsed="false" customWidth="true" hidden="false" outlineLevel="0" max="12011" min="12011" style="148" width="9.71"/>
    <col collapsed="false" customWidth="true" hidden="false" outlineLevel="0" max="12012" min="12012" style="148" width="9.86"/>
    <col collapsed="false" customWidth="true" hidden="false" outlineLevel="0" max="12013" min="12013" style="148" width="7.86"/>
    <col collapsed="false" customWidth="true" hidden="false" outlineLevel="0" max="12015" min="12014" style="148" width="8.42"/>
    <col collapsed="false" customWidth="true" hidden="false" outlineLevel="0" max="12017" min="12016" style="148" width="18.71"/>
    <col collapsed="false" customWidth="false" hidden="false" outlineLevel="0" max="12259" min="12018" style="148" width="9.14"/>
    <col collapsed="false" customWidth="true" hidden="false" outlineLevel="0" max="12260" min="12260" style="148" width="7"/>
    <col collapsed="false" customWidth="true" hidden="false" outlineLevel="0" max="12261" min="12261" style="148" width="48.71"/>
    <col collapsed="false" customWidth="true" hidden="false" outlineLevel="0" max="12262" min="12262" style="148" width="13.71"/>
    <col collapsed="false" customWidth="true" hidden="false" outlineLevel="0" max="12263" min="12263" style="148" width="22.29"/>
    <col collapsed="false" customWidth="true" hidden="false" outlineLevel="0" max="12266" min="12264" style="148" width="8.57"/>
    <col collapsed="false" customWidth="true" hidden="false" outlineLevel="0" max="12267" min="12267" style="148" width="9.71"/>
    <col collapsed="false" customWidth="true" hidden="false" outlineLevel="0" max="12268" min="12268" style="148" width="9.86"/>
    <col collapsed="false" customWidth="true" hidden="false" outlineLevel="0" max="12269" min="12269" style="148" width="7.86"/>
    <col collapsed="false" customWidth="true" hidden="false" outlineLevel="0" max="12271" min="12270" style="148" width="8.42"/>
    <col collapsed="false" customWidth="true" hidden="false" outlineLevel="0" max="12273" min="12272" style="148" width="18.71"/>
    <col collapsed="false" customWidth="false" hidden="false" outlineLevel="0" max="12515" min="12274" style="148" width="9.14"/>
    <col collapsed="false" customWidth="true" hidden="false" outlineLevel="0" max="12516" min="12516" style="148" width="7"/>
    <col collapsed="false" customWidth="true" hidden="false" outlineLevel="0" max="12517" min="12517" style="148" width="48.71"/>
    <col collapsed="false" customWidth="true" hidden="false" outlineLevel="0" max="12518" min="12518" style="148" width="13.71"/>
    <col collapsed="false" customWidth="true" hidden="false" outlineLevel="0" max="12519" min="12519" style="148" width="22.29"/>
    <col collapsed="false" customWidth="true" hidden="false" outlineLevel="0" max="12522" min="12520" style="148" width="8.57"/>
    <col collapsed="false" customWidth="true" hidden="false" outlineLevel="0" max="12523" min="12523" style="148" width="9.71"/>
    <col collapsed="false" customWidth="true" hidden="false" outlineLevel="0" max="12524" min="12524" style="148" width="9.86"/>
    <col collapsed="false" customWidth="true" hidden="false" outlineLevel="0" max="12525" min="12525" style="148" width="7.86"/>
    <col collapsed="false" customWidth="true" hidden="false" outlineLevel="0" max="12527" min="12526" style="148" width="8.42"/>
    <col collapsed="false" customWidth="true" hidden="false" outlineLevel="0" max="12529" min="12528" style="148" width="18.71"/>
    <col collapsed="false" customWidth="false" hidden="false" outlineLevel="0" max="12771" min="12530" style="148" width="9.14"/>
    <col collapsed="false" customWidth="true" hidden="false" outlineLevel="0" max="12772" min="12772" style="148" width="7"/>
    <col collapsed="false" customWidth="true" hidden="false" outlineLevel="0" max="12773" min="12773" style="148" width="48.71"/>
    <col collapsed="false" customWidth="true" hidden="false" outlineLevel="0" max="12774" min="12774" style="148" width="13.71"/>
    <col collapsed="false" customWidth="true" hidden="false" outlineLevel="0" max="12775" min="12775" style="148" width="22.29"/>
    <col collapsed="false" customWidth="true" hidden="false" outlineLevel="0" max="12778" min="12776" style="148" width="8.57"/>
    <col collapsed="false" customWidth="true" hidden="false" outlineLevel="0" max="12779" min="12779" style="148" width="9.71"/>
    <col collapsed="false" customWidth="true" hidden="false" outlineLevel="0" max="12780" min="12780" style="148" width="9.86"/>
    <col collapsed="false" customWidth="true" hidden="false" outlineLevel="0" max="12781" min="12781" style="148" width="7.86"/>
    <col collapsed="false" customWidth="true" hidden="false" outlineLevel="0" max="12783" min="12782" style="148" width="8.42"/>
    <col collapsed="false" customWidth="true" hidden="false" outlineLevel="0" max="12785" min="12784" style="148" width="18.71"/>
    <col collapsed="false" customWidth="false" hidden="false" outlineLevel="0" max="13027" min="12786" style="148" width="9.14"/>
    <col collapsed="false" customWidth="true" hidden="false" outlineLevel="0" max="13028" min="13028" style="148" width="7"/>
    <col collapsed="false" customWidth="true" hidden="false" outlineLevel="0" max="13029" min="13029" style="148" width="48.71"/>
    <col collapsed="false" customWidth="true" hidden="false" outlineLevel="0" max="13030" min="13030" style="148" width="13.71"/>
    <col collapsed="false" customWidth="true" hidden="false" outlineLevel="0" max="13031" min="13031" style="148" width="22.29"/>
    <col collapsed="false" customWidth="true" hidden="false" outlineLevel="0" max="13034" min="13032" style="148" width="8.57"/>
    <col collapsed="false" customWidth="true" hidden="false" outlineLevel="0" max="13035" min="13035" style="148" width="9.71"/>
    <col collapsed="false" customWidth="true" hidden="false" outlineLevel="0" max="13036" min="13036" style="148" width="9.86"/>
    <col collapsed="false" customWidth="true" hidden="false" outlineLevel="0" max="13037" min="13037" style="148" width="7.86"/>
    <col collapsed="false" customWidth="true" hidden="false" outlineLevel="0" max="13039" min="13038" style="148" width="8.42"/>
    <col collapsed="false" customWidth="true" hidden="false" outlineLevel="0" max="13041" min="13040" style="148" width="18.71"/>
    <col collapsed="false" customWidth="false" hidden="false" outlineLevel="0" max="13283" min="13042" style="148" width="9.14"/>
    <col collapsed="false" customWidth="true" hidden="false" outlineLevel="0" max="13284" min="13284" style="148" width="7"/>
    <col collapsed="false" customWidth="true" hidden="false" outlineLevel="0" max="13285" min="13285" style="148" width="48.71"/>
    <col collapsed="false" customWidth="true" hidden="false" outlineLevel="0" max="13286" min="13286" style="148" width="13.71"/>
    <col collapsed="false" customWidth="true" hidden="false" outlineLevel="0" max="13287" min="13287" style="148" width="22.29"/>
    <col collapsed="false" customWidth="true" hidden="false" outlineLevel="0" max="13290" min="13288" style="148" width="8.57"/>
    <col collapsed="false" customWidth="true" hidden="false" outlineLevel="0" max="13291" min="13291" style="148" width="9.71"/>
    <col collapsed="false" customWidth="true" hidden="false" outlineLevel="0" max="13292" min="13292" style="148" width="9.86"/>
    <col collapsed="false" customWidth="true" hidden="false" outlineLevel="0" max="13293" min="13293" style="148" width="7.86"/>
    <col collapsed="false" customWidth="true" hidden="false" outlineLevel="0" max="13295" min="13294" style="148" width="8.42"/>
    <col collapsed="false" customWidth="true" hidden="false" outlineLevel="0" max="13297" min="13296" style="148" width="18.71"/>
    <col collapsed="false" customWidth="false" hidden="false" outlineLevel="0" max="13539" min="13298" style="148" width="9.14"/>
    <col collapsed="false" customWidth="true" hidden="false" outlineLevel="0" max="13540" min="13540" style="148" width="7"/>
    <col collapsed="false" customWidth="true" hidden="false" outlineLevel="0" max="13541" min="13541" style="148" width="48.71"/>
    <col collapsed="false" customWidth="true" hidden="false" outlineLevel="0" max="13542" min="13542" style="148" width="13.71"/>
    <col collapsed="false" customWidth="true" hidden="false" outlineLevel="0" max="13543" min="13543" style="148" width="22.29"/>
    <col collapsed="false" customWidth="true" hidden="false" outlineLevel="0" max="13546" min="13544" style="148" width="8.57"/>
    <col collapsed="false" customWidth="true" hidden="false" outlineLevel="0" max="13547" min="13547" style="148" width="9.71"/>
    <col collapsed="false" customWidth="true" hidden="false" outlineLevel="0" max="13548" min="13548" style="148" width="9.86"/>
    <col collapsed="false" customWidth="true" hidden="false" outlineLevel="0" max="13549" min="13549" style="148" width="7.86"/>
    <col collapsed="false" customWidth="true" hidden="false" outlineLevel="0" max="13551" min="13550" style="148" width="8.42"/>
    <col collapsed="false" customWidth="true" hidden="false" outlineLevel="0" max="13553" min="13552" style="148" width="18.71"/>
    <col collapsed="false" customWidth="false" hidden="false" outlineLevel="0" max="13795" min="13554" style="148" width="9.14"/>
    <col collapsed="false" customWidth="true" hidden="false" outlineLevel="0" max="13796" min="13796" style="148" width="7"/>
    <col collapsed="false" customWidth="true" hidden="false" outlineLevel="0" max="13797" min="13797" style="148" width="48.71"/>
    <col collapsed="false" customWidth="true" hidden="false" outlineLevel="0" max="13798" min="13798" style="148" width="13.71"/>
    <col collapsed="false" customWidth="true" hidden="false" outlineLevel="0" max="13799" min="13799" style="148" width="22.29"/>
    <col collapsed="false" customWidth="true" hidden="false" outlineLevel="0" max="13802" min="13800" style="148" width="8.57"/>
    <col collapsed="false" customWidth="true" hidden="false" outlineLevel="0" max="13803" min="13803" style="148" width="9.71"/>
    <col collapsed="false" customWidth="true" hidden="false" outlineLevel="0" max="13804" min="13804" style="148" width="9.86"/>
    <col collapsed="false" customWidth="true" hidden="false" outlineLevel="0" max="13805" min="13805" style="148" width="7.86"/>
    <col collapsed="false" customWidth="true" hidden="false" outlineLevel="0" max="13807" min="13806" style="148" width="8.42"/>
    <col collapsed="false" customWidth="true" hidden="false" outlineLevel="0" max="13809" min="13808" style="148" width="18.71"/>
    <col collapsed="false" customWidth="false" hidden="false" outlineLevel="0" max="14051" min="13810" style="148" width="9.14"/>
    <col collapsed="false" customWidth="true" hidden="false" outlineLevel="0" max="14052" min="14052" style="148" width="7"/>
    <col collapsed="false" customWidth="true" hidden="false" outlineLevel="0" max="14053" min="14053" style="148" width="48.71"/>
    <col collapsed="false" customWidth="true" hidden="false" outlineLevel="0" max="14054" min="14054" style="148" width="13.71"/>
    <col collapsed="false" customWidth="true" hidden="false" outlineLevel="0" max="14055" min="14055" style="148" width="22.29"/>
    <col collapsed="false" customWidth="true" hidden="false" outlineLevel="0" max="14058" min="14056" style="148" width="8.57"/>
    <col collapsed="false" customWidth="true" hidden="false" outlineLevel="0" max="14059" min="14059" style="148" width="9.71"/>
    <col collapsed="false" customWidth="true" hidden="false" outlineLevel="0" max="14060" min="14060" style="148" width="9.86"/>
    <col collapsed="false" customWidth="true" hidden="false" outlineLevel="0" max="14061" min="14061" style="148" width="7.86"/>
    <col collapsed="false" customWidth="true" hidden="false" outlineLevel="0" max="14063" min="14062" style="148" width="8.42"/>
    <col collapsed="false" customWidth="true" hidden="false" outlineLevel="0" max="14065" min="14064" style="148" width="18.71"/>
    <col collapsed="false" customWidth="false" hidden="false" outlineLevel="0" max="14307" min="14066" style="148" width="9.14"/>
    <col collapsed="false" customWidth="true" hidden="false" outlineLevel="0" max="14308" min="14308" style="148" width="7"/>
    <col collapsed="false" customWidth="true" hidden="false" outlineLevel="0" max="14309" min="14309" style="148" width="48.71"/>
    <col collapsed="false" customWidth="true" hidden="false" outlineLevel="0" max="14310" min="14310" style="148" width="13.71"/>
    <col collapsed="false" customWidth="true" hidden="false" outlineLevel="0" max="14311" min="14311" style="148" width="22.29"/>
    <col collapsed="false" customWidth="true" hidden="false" outlineLevel="0" max="14314" min="14312" style="148" width="8.57"/>
    <col collapsed="false" customWidth="true" hidden="false" outlineLevel="0" max="14315" min="14315" style="148" width="9.71"/>
    <col collapsed="false" customWidth="true" hidden="false" outlineLevel="0" max="14316" min="14316" style="148" width="9.86"/>
    <col collapsed="false" customWidth="true" hidden="false" outlineLevel="0" max="14317" min="14317" style="148" width="7.86"/>
    <col collapsed="false" customWidth="true" hidden="false" outlineLevel="0" max="14319" min="14318" style="148" width="8.42"/>
    <col collapsed="false" customWidth="true" hidden="false" outlineLevel="0" max="14321" min="14320" style="148" width="18.71"/>
    <col collapsed="false" customWidth="false" hidden="false" outlineLevel="0" max="14563" min="14322" style="148" width="9.14"/>
    <col collapsed="false" customWidth="true" hidden="false" outlineLevel="0" max="14564" min="14564" style="148" width="7"/>
    <col collapsed="false" customWidth="true" hidden="false" outlineLevel="0" max="14565" min="14565" style="148" width="48.71"/>
    <col collapsed="false" customWidth="true" hidden="false" outlineLevel="0" max="14566" min="14566" style="148" width="13.71"/>
    <col collapsed="false" customWidth="true" hidden="false" outlineLevel="0" max="14567" min="14567" style="148" width="22.29"/>
    <col collapsed="false" customWidth="true" hidden="false" outlineLevel="0" max="14570" min="14568" style="148" width="8.57"/>
    <col collapsed="false" customWidth="true" hidden="false" outlineLevel="0" max="14571" min="14571" style="148" width="9.71"/>
    <col collapsed="false" customWidth="true" hidden="false" outlineLevel="0" max="14572" min="14572" style="148" width="9.86"/>
    <col collapsed="false" customWidth="true" hidden="false" outlineLevel="0" max="14573" min="14573" style="148" width="7.86"/>
    <col collapsed="false" customWidth="true" hidden="false" outlineLevel="0" max="14575" min="14574" style="148" width="8.42"/>
    <col collapsed="false" customWidth="true" hidden="false" outlineLevel="0" max="14577" min="14576" style="148" width="18.71"/>
    <col collapsed="false" customWidth="false" hidden="false" outlineLevel="0" max="14819" min="14578" style="148" width="9.14"/>
    <col collapsed="false" customWidth="true" hidden="false" outlineLevel="0" max="14820" min="14820" style="148" width="7"/>
    <col collapsed="false" customWidth="true" hidden="false" outlineLevel="0" max="14821" min="14821" style="148" width="48.71"/>
    <col collapsed="false" customWidth="true" hidden="false" outlineLevel="0" max="14822" min="14822" style="148" width="13.71"/>
    <col collapsed="false" customWidth="true" hidden="false" outlineLevel="0" max="14823" min="14823" style="148" width="22.29"/>
    <col collapsed="false" customWidth="true" hidden="false" outlineLevel="0" max="14826" min="14824" style="148" width="8.57"/>
    <col collapsed="false" customWidth="true" hidden="false" outlineLevel="0" max="14827" min="14827" style="148" width="9.71"/>
    <col collapsed="false" customWidth="true" hidden="false" outlineLevel="0" max="14828" min="14828" style="148" width="9.86"/>
    <col collapsed="false" customWidth="true" hidden="false" outlineLevel="0" max="14829" min="14829" style="148" width="7.86"/>
    <col collapsed="false" customWidth="true" hidden="false" outlineLevel="0" max="14831" min="14830" style="148" width="8.42"/>
    <col collapsed="false" customWidth="true" hidden="false" outlineLevel="0" max="14833" min="14832" style="148" width="18.71"/>
    <col collapsed="false" customWidth="false" hidden="false" outlineLevel="0" max="15075" min="14834" style="148" width="9.14"/>
    <col collapsed="false" customWidth="true" hidden="false" outlineLevel="0" max="15076" min="15076" style="148" width="7"/>
    <col collapsed="false" customWidth="true" hidden="false" outlineLevel="0" max="15077" min="15077" style="148" width="48.71"/>
    <col collapsed="false" customWidth="true" hidden="false" outlineLevel="0" max="15078" min="15078" style="148" width="13.71"/>
    <col collapsed="false" customWidth="true" hidden="false" outlineLevel="0" max="15079" min="15079" style="148" width="22.29"/>
    <col collapsed="false" customWidth="true" hidden="false" outlineLevel="0" max="15082" min="15080" style="148" width="8.57"/>
    <col collapsed="false" customWidth="true" hidden="false" outlineLevel="0" max="15083" min="15083" style="148" width="9.71"/>
    <col collapsed="false" customWidth="true" hidden="false" outlineLevel="0" max="15084" min="15084" style="148" width="9.86"/>
    <col collapsed="false" customWidth="true" hidden="false" outlineLevel="0" max="15085" min="15085" style="148" width="7.86"/>
    <col collapsed="false" customWidth="true" hidden="false" outlineLevel="0" max="15087" min="15086" style="148" width="8.42"/>
    <col collapsed="false" customWidth="true" hidden="false" outlineLevel="0" max="15089" min="15088" style="148" width="18.71"/>
    <col collapsed="false" customWidth="false" hidden="false" outlineLevel="0" max="15331" min="15090" style="148" width="9.14"/>
    <col collapsed="false" customWidth="true" hidden="false" outlineLevel="0" max="15332" min="15332" style="148" width="7"/>
    <col collapsed="false" customWidth="true" hidden="false" outlineLevel="0" max="15333" min="15333" style="148" width="48.71"/>
    <col collapsed="false" customWidth="true" hidden="false" outlineLevel="0" max="15334" min="15334" style="148" width="13.71"/>
    <col collapsed="false" customWidth="true" hidden="false" outlineLevel="0" max="15335" min="15335" style="148" width="22.29"/>
    <col collapsed="false" customWidth="true" hidden="false" outlineLevel="0" max="15338" min="15336" style="148" width="8.57"/>
    <col collapsed="false" customWidth="true" hidden="false" outlineLevel="0" max="15339" min="15339" style="148" width="9.71"/>
    <col collapsed="false" customWidth="true" hidden="false" outlineLevel="0" max="15340" min="15340" style="148" width="9.86"/>
    <col collapsed="false" customWidth="true" hidden="false" outlineLevel="0" max="15341" min="15341" style="148" width="7.86"/>
    <col collapsed="false" customWidth="true" hidden="false" outlineLevel="0" max="15343" min="15342" style="148" width="8.42"/>
    <col collapsed="false" customWidth="true" hidden="false" outlineLevel="0" max="15345" min="15344" style="148" width="18.71"/>
    <col collapsed="false" customWidth="false" hidden="false" outlineLevel="0" max="15587" min="15346" style="148" width="9.14"/>
    <col collapsed="false" customWidth="true" hidden="false" outlineLevel="0" max="15588" min="15588" style="148" width="7"/>
    <col collapsed="false" customWidth="true" hidden="false" outlineLevel="0" max="15589" min="15589" style="148" width="48.71"/>
    <col collapsed="false" customWidth="true" hidden="false" outlineLevel="0" max="15590" min="15590" style="148" width="13.71"/>
    <col collapsed="false" customWidth="true" hidden="false" outlineLevel="0" max="15591" min="15591" style="148" width="22.29"/>
    <col collapsed="false" customWidth="true" hidden="false" outlineLevel="0" max="15594" min="15592" style="148" width="8.57"/>
    <col collapsed="false" customWidth="true" hidden="false" outlineLevel="0" max="15595" min="15595" style="148" width="9.71"/>
    <col collapsed="false" customWidth="true" hidden="false" outlineLevel="0" max="15596" min="15596" style="148" width="9.86"/>
    <col collapsed="false" customWidth="true" hidden="false" outlineLevel="0" max="15597" min="15597" style="148" width="7.86"/>
    <col collapsed="false" customWidth="true" hidden="false" outlineLevel="0" max="15599" min="15598" style="148" width="8.42"/>
    <col collapsed="false" customWidth="true" hidden="false" outlineLevel="0" max="15601" min="15600" style="148" width="18.71"/>
    <col collapsed="false" customWidth="false" hidden="false" outlineLevel="0" max="15843" min="15602" style="148" width="9.14"/>
    <col collapsed="false" customWidth="true" hidden="false" outlineLevel="0" max="15844" min="15844" style="148" width="7"/>
    <col collapsed="false" customWidth="true" hidden="false" outlineLevel="0" max="15845" min="15845" style="148" width="48.71"/>
    <col collapsed="false" customWidth="true" hidden="false" outlineLevel="0" max="15846" min="15846" style="148" width="13.71"/>
    <col collapsed="false" customWidth="true" hidden="false" outlineLevel="0" max="15847" min="15847" style="148" width="22.29"/>
    <col collapsed="false" customWidth="true" hidden="false" outlineLevel="0" max="15850" min="15848" style="148" width="8.57"/>
    <col collapsed="false" customWidth="true" hidden="false" outlineLevel="0" max="15851" min="15851" style="148" width="9.71"/>
    <col collapsed="false" customWidth="true" hidden="false" outlineLevel="0" max="15852" min="15852" style="148" width="9.86"/>
    <col collapsed="false" customWidth="true" hidden="false" outlineLevel="0" max="15853" min="15853" style="148" width="7.86"/>
    <col collapsed="false" customWidth="true" hidden="false" outlineLevel="0" max="15855" min="15854" style="148" width="8.42"/>
    <col collapsed="false" customWidth="true" hidden="false" outlineLevel="0" max="15857" min="15856" style="148" width="18.71"/>
    <col collapsed="false" customWidth="false" hidden="false" outlineLevel="0" max="16099" min="15858" style="148" width="9.14"/>
    <col collapsed="false" customWidth="true" hidden="false" outlineLevel="0" max="16100" min="16100" style="148" width="7"/>
    <col collapsed="false" customWidth="true" hidden="false" outlineLevel="0" max="16101" min="16101" style="148" width="48.71"/>
    <col collapsed="false" customWidth="true" hidden="false" outlineLevel="0" max="16102" min="16102" style="148" width="13.71"/>
    <col collapsed="false" customWidth="true" hidden="false" outlineLevel="0" max="16103" min="16103" style="148" width="22.29"/>
    <col collapsed="false" customWidth="true" hidden="false" outlineLevel="0" max="16106" min="16104" style="148" width="8.57"/>
    <col collapsed="false" customWidth="true" hidden="false" outlineLevel="0" max="16107" min="16107" style="148" width="9.71"/>
    <col collapsed="false" customWidth="true" hidden="false" outlineLevel="0" max="16108" min="16108" style="148" width="9.86"/>
    <col collapsed="false" customWidth="true" hidden="false" outlineLevel="0" max="16109" min="16109" style="148" width="7.86"/>
    <col collapsed="false" customWidth="true" hidden="false" outlineLevel="0" max="16111" min="16110" style="148" width="8.42"/>
    <col collapsed="false" customWidth="true" hidden="false" outlineLevel="0" max="16113" min="16112" style="148" width="18.71"/>
    <col collapsed="false" customWidth="false" hidden="false" outlineLevel="0" max="16384" min="16114" style="148" width="9.14"/>
  </cols>
  <sheetData>
    <row r="1" customFormat="false" ht="69.95" hidden="false" customHeight="true" outlineLevel="0" collapsed="false">
      <c r="A1" s="153"/>
      <c r="B1" s="1"/>
      <c r="C1" s="2"/>
      <c r="D1" s="3"/>
      <c r="E1" s="29"/>
      <c r="F1" s="154"/>
      <c r="G1" s="154"/>
      <c r="H1" s="154"/>
      <c r="I1" s="154"/>
      <c r="J1" s="106" t="s">
        <v>1398</v>
      </c>
      <c r="K1" s="106"/>
      <c r="L1" s="106"/>
      <c r="M1" s="106"/>
      <c r="N1" s="106"/>
    </row>
    <row r="2" customFormat="false" ht="53.15" hidden="false" customHeight="true" outlineLevel="0" collapsed="false">
      <c r="A2" s="153"/>
      <c r="B2" s="1"/>
      <c r="C2" s="2"/>
      <c r="D2" s="3"/>
      <c r="E2" s="29"/>
      <c r="F2" s="154"/>
      <c r="G2" s="154"/>
      <c r="H2" s="154"/>
      <c r="I2" s="154"/>
      <c r="J2" s="15" t="s">
        <v>1399</v>
      </c>
      <c r="K2" s="15"/>
      <c r="L2" s="15"/>
      <c r="M2" s="15"/>
      <c r="N2" s="15"/>
    </row>
    <row r="3" customFormat="false" ht="42.9" hidden="false" customHeight="true" outlineLevel="0" collapsed="false">
      <c r="A3" s="155" t="s">
        <v>1400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</row>
    <row r="4" customFormat="false" ht="15.75" hidden="false" customHeight="true" outlineLevel="0" collapsed="false">
      <c r="A4" s="69" t="s">
        <v>3</v>
      </c>
      <c r="B4" s="65" t="s">
        <v>1401</v>
      </c>
      <c r="C4" s="67" t="s">
        <v>9</v>
      </c>
      <c r="D4" s="68" t="s">
        <v>11</v>
      </c>
      <c r="E4" s="156" t="s">
        <v>1402</v>
      </c>
      <c r="F4" s="156"/>
      <c r="G4" s="156"/>
      <c r="H4" s="156"/>
      <c r="I4" s="156"/>
      <c r="J4" s="65" t="s">
        <v>12</v>
      </c>
      <c r="K4" s="65"/>
      <c r="L4" s="65"/>
      <c r="M4" s="65"/>
      <c r="N4" s="65"/>
    </row>
    <row r="5" customFormat="false" ht="70.85" hidden="false" customHeight="true" outlineLevel="0" collapsed="false">
      <c r="A5" s="69"/>
      <c r="B5" s="65"/>
      <c r="C5" s="67"/>
      <c r="D5" s="68"/>
      <c r="E5" s="156" t="s">
        <v>1403</v>
      </c>
      <c r="F5" s="156" t="s">
        <v>1404</v>
      </c>
      <c r="G5" s="156" t="s">
        <v>1405</v>
      </c>
      <c r="H5" s="156" t="s">
        <v>1406</v>
      </c>
      <c r="I5" s="156" t="s">
        <v>18</v>
      </c>
      <c r="J5" s="156" t="s">
        <v>1403</v>
      </c>
      <c r="K5" s="156" t="s">
        <v>1404</v>
      </c>
      <c r="L5" s="156" t="s">
        <v>1405</v>
      </c>
      <c r="M5" s="67" t="s">
        <v>1406</v>
      </c>
      <c r="N5" s="67" t="s">
        <v>1407</v>
      </c>
      <c r="O5" s="151"/>
    </row>
    <row r="6" customFormat="false" ht="15.75" hidden="false" customHeight="false" outlineLevel="0" collapsed="false">
      <c r="A6" s="69"/>
      <c r="B6" s="65"/>
      <c r="C6" s="67" t="s">
        <v>1357</v>
      </c>
      <c r="D6" s="157" t="s">
        <v>27</v>
      </c>
      <c r="E6" s="158" t="s">
        <v>1356</v>
      </c>
      <c r="F6" s="158" t="s">
        <v>1356</v>
      </c>
      <c r="G6" s="158" t="s">
        <v>1356</v>
      </c>
      <c r="H6" s="158" t="s">
        <v>1356</v>
      </c>
      <c r="I6" s="158" t="s">
        <v>1356</v>
      </c>
      <c r="J6" s="158" t="s">
        <v>28</v>
      </c>
      <c r="K6" s="158" t="s">
        <v>28</v>
      </c>
      <c r="L6" s="158" t="s">
        <v>28</v>
      </c>
      <c r="M6" s="159" t="s">
        <v>28</v>
      </c>
      <c r="N6" s="159" t="s">
        <v>28</v>
      </c>
    </row>
    <row r="7" customFormat="false" ht="15.75" hidden="false" customHeight="false" outlineLevel="0" collapsed="false">
      <c r="A7" s="160" t="n">
        <v>1</v>
      </c>
      <c r="B7" s="161" t="n">
        <v>2</v>
      </c>
      <c r="C7" s="157" t="n">
        <v>3</v>
      </c>
      <c r="D7" s="157" t="n">
        <v>4</v>
      </c>
      <c r="E7" s="158" t="n">
        <v>5</v>
      </c>
      <c r="F7" s="158" t="n">
        <v>6</v>
      </c>
      <c r="G7" s="158" t="n">
        <v>7</v>
      </c>
      <c r="H7" s="158" t="n">
        <v>8</v>
      </c>
      <c r="I7" s="158" t="n">
        <v>9</v>
      </c>
      <c r="J7" s="158" t="n">
        <v>10</v>
      </c>
      <c r="K7" s="158" t="n">
        <v>11</v>
      </c>
      <c r="L7" s="158" t="n">
        <v>12</v>
      </c>
      <c r="M7" s="157" t="n">
        <v>13</v>
      </c>
      <c r="N7" s="157" t="n">
        <v>14</v>
      </c>
    </row>
    <row r="8" customFormat="false" ht="15.75" hidden="false" customHeight="false" outlineLevel="0" collapsed="false">
      <c r="A8" s="162" t="s">
        <v>694</v>
      </c>
      <c r="B8" s="162"/>
      <c r="C8" s="163" t="n">
        <f aca="false">SUM(C9:C11)</f>
        <v>1889724.05</v>
      </c>
      <c r="D8" s="164" t="n">
        <f aca="false">SUM(D9:D11)</f>
        <v>92266</v>
      </c>
      <c r="E8" s="164"/>
      <c r="F8" s="164"/>
      <c r="G8" s="164"/>
      <c r="H8" s="164" t="n">
        <f aca="false">SUM(H9:H11)</f>
        <v>659</v>
      </c>
      <c r="I8" s="164" t="n">
        <f aca="false">SUM(I9:I11)</f>
        <v>659</v>
      </c>
      <c r="J8" s="164"/>
      <c r="K8" s="164"/>
      <c r="L8" s="164"/>
      <c r="M8" s="163" t="n">
        <f aca="false">SUM(M9:M11)</f>
        <v>1858610635.81</v>
      </c>
      <c r="N8" s="163" t="n">
        <f aca="false">SUM(J8:M8)</f>
        <v>1858610635.81</v>
      </c>
    </row>
    <row r="9" customFormat="false" ht="15.75" hidden="false" customHeight="false" outlineLevel="0" collapsed="false">
      <c r="A9" s="162"/>
      <c r="B9" s="162" t="s">
        <v>32</v>
      </c>
      <c r="C9" s="163" t="n">
        <f aca="false">C18+C23+C35+C39+C43+C47+C51+C55+C59+C63+C67+C83+C112+C119+C138+C148+C152+C157+C164</f>
        <v>257924.9</v>
      </c>
      <c r="D9" s="164" t="n">
        <f aca="false">D18+D23+D35+D39+D43+D47+D51+D55+D59+D63+D67+D83+D112+D119+D138+D148+D152+D157+D164</f>
        <v>14566</v>
      </c>
      <c r="E9" s="163"/>
      <c r="F9" s="163"/>
      <c r="G9" s="163"/>
      <c r="H9" s="164" t="n">
        <f aca="false">H18+H23+H35+H39+H43+H47+H51+H55+H59+H63+H67+H83+H112+H119+H138+H148+H152+H157+H164</f>
        <v>80</v>
      </c>
      <c r="I9" s="165" t="n">
        <f aca="false">SUM(E9:H9)</f>
        <v>80</v>
      </c>
      <c r="J9" s="163"/>
      <c r="K9" s="163"/>
      <c r="L9" s="163"/>
      <c r="M9" s="163" t="n">
        <f aca="false">M18+M23+M35+M39+M43+M47+M51+M55+M59+M63+M67+M83+M112+M119+M138+M148+M152+M157+M164</f>
        <v>204666479.88</v>
      </c>
      <c r="N9" s="163" t="n">
        <f aca="false">SUM(J9:M9)</f>
        <v>204666479.88</v>
      </c>
    </row>
    <row r="10" customFormat="false" ht="15.75" hidden="false" customHeight="false" outlineLevel="0" collapsed="false">
      <c r="A10" s="162"/>
      <c r="B10" s="162" t="s">
        <v>267</v>
      </c>
      <c r="C10" s="163" t="n">
        <f aca="false">C14+C19+C24+C28+C32+C36+C40+C44+C48+C52+C56+C60+C64+C68+C72+C77+C84+C88+C90+C92+C94+C97+C101+C104+C107+C109+C113+C117+C120+C123+C127+C131+C134+C139+C142+C145+C149+C153+C158+C161+C165</f>
        <v>561295.01</v>
      </c>
      <c r="D10" s="164" t="n">
        <f aca="false">D14+D19+D24+D28+D32+D36+D40+D44+D48+D52+D56+D60+D64+D68+D72+D77+D84+D88+D90+D92+D94+D97+D101+D104+D107+D109+D113+D117+D120+D123+D127+D131+D134+D139+D142+D145+D149+D153+D158+D161+D165</f>
        <v>31022</v>
      </c>
      <c r="E10" s="163"/>
      <c r="F10" s="163"/>
      <c r="G10" s="163"/>
      <c r="H10" s="164" t="n">
        <f aca="false">H14+H19+H24+H28+H32+H36+H40+H44+H48+H52+H56+H60+H64+H68+H72+H77+H84+H88+H90+H92+H94+H97+H101+H104+H107+H109+H113+H117+H120+H123+H127+H131+H134+H139+H142+H145+H149+H153+H158+H161+H165</f>
        <v>211</v>
      </c>
      <c r="I10" s="165" t="n">
        <f aca="false">SUM(E10:H10)</f>
        <v>211</v>
      </c>
      <c r="J10" s="163"/>
      <c r="K10" s="163"/>
      <c r="L10" s="163"/>
      <c r="M10" s="163" t="n">
        <f aca="false">M14+M19+M24+M28+M32+M36+M40+M44+M48+M52+M56+M60+M64+M68+M72+M77+M84+M88+M90+M92+M94+M97+M101+M104+M107+M109+M113+M117+M120+M123+M127+M131+M134+M139+M142+M145+M149+M153+M158+M161+M165</f>
        <v>569616718.15</v>
      </c>
      <c r="N10" s="163" t="n">
        <f aca="false">SUM(J10:M10)</f>
        <v>569616718.15</v>
      </c>
    </row>
    <row r="11" customFormat="false" ht="15.75" hidden="false" customHeight="false" outlineLevel="0" collapsed="false">
      <c r="A11" s="162"/>
      <c r="B11" s="162" t="s">
        <v>693</v>
      </c>
      <c r="C11" s="163" t="n">
        <f aca="false">C15+C20+C25+C29+C33+C37+C41+C45+C49+C53+C57+C61+C65+C69+C73+C75+C78+C80+C85+C95+C98+C102+C105+C114+C121+C124+C129+C132+C135+C140+C143+C146+C150+C154+C159+C162+C166</f>
        <v>1070504.14</v>
      </c>
      <c r="D11" s="163" t="n">
        <f aca="false">D15+D20+D25+D29+D33+D37+D41+D45+D49+D53+D57+D61+D65+D69+D73+D75+D78+D80+D85+D95+D98+D102+D105+D114+D121+D124+D129+D132+D135+D140+D143+D146+D150+D154+D159+D162+D166</f>
        <v>46678</v>
      </c>
      <c r="E11" s="163"/>
      <c r="F11" s="163"/>
      <c r="G11" s="163"/>
      <c r="H11" s="164" t="n">
        <f aca="false">H15+H20+H25+H29+H33+H37+H41+H45+H49+H53+H57+H61+H65+H69+H73+H75+H78+H80+H85+H95+H98+H102+H105+H114+H121+H124+H129+H132+H135+H140+H143+H146+H150+H154+H159+H162+H166</f>
        <v>368</v>
      </c>
      <c r="I11" s="164" t="n">
        <f aca="false">I15+I20+I25+I29+I33+I37+I41+I45+I49+I53+I57+I61+I65+I69+I73+I75+I78+I80+I85+I95+I98+I102+I105+I114+I121+I124+I129+I132+I135+I140+I143+I146+I150+I154+I159+I162+I166</f>
        <v>368</v>
      </c>
      <c r="J11" s="163"/>
      <c r="K11" s="163"/>
      <c r="L11" s="163"/>
      <c r="M11" s="163" t="n">
        <f aca="false">M15+M20+M25+M29+M33+M37+M41+M45+M49+M53+M57+M61+M65+M69+M73+M75+M78+M80+M85+M95+M98+M102+M105+M114+M121+M124+M129+M132+M135+M140+M143+M146+M150+M154+M159+M162+M166</f>
        <v>1084327437.78</v>
      </c>
      <c r="N11" s="163" t="n">
        <f aca="false">SUM(J11:M11)</f>
        <v>1084327437.78</v>
      </c>
    </row>
    <row r="12" s="169" customFormat="true" ht="15.75" hidden="false" customHeight="false" outlineLevel="0" collapsed="false">
      <c r="A12" s="166" t="s">
        <v>34</v>
      </c>
      <c r="B12" s="167" t="s">
        <v>251</v>
      </c>
      <c r="C12" s="138" t="n">
        <f aca="false">C13</f>
        <v>2212.5</v>
      </c>
      <c r="D12" s="168" t="n">
        <v>20</v>
      </c>
      <c r="E12" s="165"/>
      <c r="F12" s="165"/>
      <c r="G12" s="165"/>
      <c r="H12" s="165" t="n">
        <f aca="false">H13</f>
        <v>3</v>
      </c>
      <c r="I12" s="165" t="n">
        <f aca="false">SUM(E12:H12)</f>
        <v>3</v>
      </c>
      <c r="J12" s="165"/>
      <c r="K12" s="165"/>
      <c r="L12" s="165"/>
      <c r="M12" s="138" t="n">
        <f aca="false">M13</f>
        <v>6311686</v>
      </c>
      <c r="N12" s="163" t="n">
        <f aca="false">SUM(J12:M12)</f>
        <v>6311686</v>
      </c>
    </row>
    <row r="13" customFormat="false" ht="15.75" hidden="false" customHeight="false" outlineLevel="0" collapsed="false">
      <c r="A13" s="166" t="s">
        <v>36</v>
      </c>
      <c r="B13" s="167" t="s">
        <v>252</v>
      </c>
      <c r="C13" s="138" t="n">
        <f aca="false">SUM(C14:C15)</f>
        <v>2212.5</v>
      </c>
      <c r="D13" s="168" t="n">
        <f aca="false">SUM(D14:D15)</f>
        <v>91</v>
      </c>
      <c r="E13" s="165"/>
      <c r="F13" s="165"/>
      <c r="G13" s="165"/>
      <c r="H13" s="165" t="n">
        <f aca="false">SUM(H14:H15)</f>
        <v>3</v>
      </c>
      <c r="I13" s="165" t="n">
        <f aca="false">H13</f>
        <v>3</v>
      </c>
      <c r="J13" s="165"/>
      <c r="K13" s="165"/>
      <c r="L13" s="165"/>
      <c r="M13" s="138" t="n">
        <f aca="false">SUM(M14:M15)</f>
        <v>6311686</v>
      </c>
      <c r="N13" s="163" t="n">
        <f aca="false">SUM(J13:M13)</f>
        <v>6311686</v>
      </c>
    </row>
    <row r="14" customFormat="false" ht="15.75" hidden="false" customHeight="false" outlineLevel="0" collapsed="false">
      <c r="A14" s="170"/>
      <c r="B14" s="167" t="s">
        <v>267</v>
      </c>
      <c r="C14" s="138" t="n">
        <f aca="false">'Приложение 1'!H120</f>
        <v>522.5</v>
      </c>
      <c r="D14" s="168" t="n">
        <f aca="false">'Приложение 1'!K120</f>
        <v>20</v>
      </c>
      <c r="E14" s="171"/>
      <c r="F14" s="171"/>
      <c r="G14" s="171"/>
      <c r="H14" s="165" t="n">
        <v>1</v>
      </c>
      <c r="I14" s="165" t="n">
        <f aca="false">H14</f>
        <v>1</v>
      </c>
      <c r="J14" s="165"/>
      <c r="K14" s="165"/>
      <c r="L14" s="165"/>
      <c r="M14" s="138" t="n">
        <f aca="false">'Приложение 1'!L120</f>
        <v>2100741</v>
      </c>
      <c r="N14" s="163" t="n">
        <f aca="false">SUM(J14:M14)</f>
        <v>2100741</v>
      </c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69"/>
      <c r="BN14" s="169"/>
      <c r="BO14" s="169"/>
      <c r="BP14" s="169"/>
      <c r="BQ14" s="169"/>
      <c r="BR14" s="169"/>
      <c r="BS14" s="169"/>
      <c r="BT14" s="169"/>
      <c r="BU14" s="169"/>
      <c r="BV14" s="169"/>
      <c r="BW14" s="169"/>
      <c r="BX14" s="169"/>
      <c r="BY14" s="169"/>
      <c r="BZ14" s="169"/>
      <c r="CA14" s="169"/>
      <c r="CB14" s="169"/>
      <c r="CC14" s="169"/>
      <c r="CD14" s="169"/>
      <c r="CE14" s="169"/>
      <c r="CF14" s="169"/>
      <c r="CG14" s="169"/>
      <c r="CH14" s="169"/>
      <c r="CI14" s="169"/>
      <c r="CJ14" s="169"/>
      <c r="CK14" s="169"/>
      <c r="CL14" s="169"/>
      <c r="CM14" s="169"/>
      <c r="CN14" s="169"/>
      <c r="CO14" s="169"/>
      <c r="CP14" s="169"/>
      <c r="CQ14" s="169"/>
      <c r="CR14" s="169"/>
      <c r="CS14" s="169"/>
      <c r="CT14" s="169"/>
      <c r="CU14" s="169"/>
      <c r="CV14" s="169"/>
      <c r="CW14" s="169"/>
      <c r="CX14" s="169"/>
      <c r="CY14" s="169"/>
      <c r="CZ14" s="169"/>
      <c r="DA14" s="169"/>
      <c r="DB14" s="169"/>
      <c r="DC14" s="169"/>
      <c r="DD14" s="169"/>
      <c r="DE14" s="169"/>
      <c r="DF14" s="169"/>
      <c r="DG14" s="169"/>
      <c r="DH14" s="169"/>
      <c r="DI14" s="169"/>
      <c r="DJ14" s="169"/>
      <c r="DK14" s="169"/>
      <c r="DL14" s="169"/>
      <c r="DM14" s="169"/>
      <c r="DN14" s="169"/>
      <c r="DO14" s="169"/>
      <c r="DP14" s="169"/>
      <c r="DQ14" s="169"/>
      <c r="DR14" s="169"/>
      <c r="DS14" s="169"/>
      <c r="DT14" s="169"/>
      <c r="DU14" s="169"/>
      <c r="DV14" s="169"/>
      <c r="DW14" s="169"/>
      <c r="DX14" s="169"/>
      <c r="DY14" s="169"/>
      <c r="DZ14" s="169"/>
      <c r="EA14" s="169"/>
      <c r="EB14" s="169"/>
      <c r="EC14" s="169"/>
      <c r="ED14" s="169"/>
      <c r="EE14" s="169"/>
      <c r="EF14" s="169"/>
      <c r="EG14" s="169"/>
      <c r="EH14" s="169"/>
      <c r="EI14" s="169"/>
      <c r="EJ14" s="169"/>
      <c r="EK14" s="169"/>
      <c r="EL14" s="169"/>
      <c r="EM14" s="169"/>
      <c r="EN14" s="169"/>
      <c r="EO14" s="169"/>
      <c r="EP14" s="169"/>
      <c r="EQ14" s="169"/>
      <c r="ER14" s="169"/>
      <c r="ES14" s="169"/>
      <c r="ET14" s="169"/>
      <c r="EU14" s="169"/>
      <c r="EV14" s="169"/>
      <c r="EW14" s="169"/>
      <c r="EX14" s="169"/>
      <c r="EY14" s="169"/>
      <c r="EZ14" s="169"/>
      <c r="FA14" s="169"/>
      <c r="FB14" s="169"/>
      <c r="FC14" s="169"/>
      <c r="FD14" s="169"/>
      <c r="FE14" s="169"/>
      <c r="FF14" s="169"/>
      <c r="FG14" s="169"/>
      <c r="FH14" s="169"/>
      <c r="FI14" s="169"/>
      <c r="FJ14" s="169"/>
      <c r="FK14" s="169"/>
      <c r="FL14" s="169"/>
      <c r="FM14" s="169"/>
      <c r="FN14" s="169"/>
      <c r="FO14" s="169"/>
      <c r="FP14" s="169"/>
      <c r="FQ14" s="169"/>
      <c r="FR14" s="169"/>
      <c r="FS14" s="169"/>
      <c r="FT14" s="169"/>
      <c r="FU14" s="169"/>
      <c r="FV14" s="169"/>
      <c r="FW14" s="169"/>
      <c r="FX14" s="169"/>
      <c r="FY14" s="169"/>
      <c r="FZ14" s="169"/>
      <c r="GA14" s="169"/>
      <c r="GB14" s="169"/>
      <c r="GC14" s="169"/>
      <c r="GD14" s="169"/>
      <c r="GE14" s="169"/>
      <c r="GF14" s="169"/>
      <c r="GG14" s="169"/>
      <c r="GH14" s="169"/>
      <c r="GI14" s="169"/>
      <c r="GJ14" s="169"/>
      <c r="GK14" s="169"/>
      <c r="GL14" s="169"/>
      <c r="GM14" s="169"/>
      <c r="GN14" s="169"/>
      <c r="GO14" s="169"/>
      <c r="GP14" s="169"/>
      <c r="GQ14" s="169"/>
      <c r="GR14" s="169"/>
      <c r="GS14" s="169"/>
      <c r="GT14" s="169"/>
      <c r="GU14" s="169"/>
      <c r="GV14" s="169"/>
      <c r="GW14" s="169"/>
      <c r="GX14" s="169"/>
      <c r="GY14" s="169"/>
      <c r="GZ14" s="169"/>
      <c r="HA14" s="169"/>
      <c r="HB14" s="169"/>
      <c r="HC14" s="169"/>
      <c r="HD14" s="169"/>
      <c r="HE14" s="169"/>
      <c r="HF14" s="169"/>
      <c r="HG14" s="169"/>
      <c r="HH14" s="169"/>
      <c r="HI14" s="169"/>
      <c r="HJ14" s="169"/>
      <c r="HK14" s="169"/>
      <c r="HL14" s="169"/>
      <c r="HM14" s="169"/>
      <c r="HN14" s="169"/>
      <c r="HO14" s="169"/>
      <c r="HP14" s="169"/>
      <c r="HQ14" s="169"/>
      <c r="HR14" s="169"/>
      <c r="HS14" s="169"/>
    </row>
    <row r="15" customFormat="false" ht="15.75" hidden="false" customHeight="false" outlineLevel="0" collapsed="false">
      <c r="A15" s="170"/>
      <c r="B15" s="167" t="s">
        <v>693</v>
      </c>
      <c r="C15" s="138" t="n">
        <f aca="false">'Приложение 1'!H406</f>
        <v>1690</v>
      </c>
      <c r="D15" s="168" t="n">
        <f aca="false">'Приложение 1'!K405</f>
        <v>71</v>
      </c>
      <c r="E15" s="171"/>
      <c r="F15" s="171"/>
      <c r="G15" s="171"/>
      <c r="H15" s="165" t="n">
        <v>2</v>
      </c>
      <c r="I15" s="165" t="n">
        <f aca="false">SUM(E15:H15)</f>
        <v>2</v>
      </c>
      <c r="J15" s="165"/>
      <c r="K15" s="165"/>
      <c r="L15" s="165"/>
      <c r="M15" s="138" t="n">
        <f aca="false">'Приложение 1'!L406</f>
        <v>4210945</v>
      </c>
      <c r="N15" s="163" t="n">
        <f aca="false">SUM(J15:M15)</f>
        <v>4210945</v>
      </c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  <c r="BI15" s="169"/>
      <c r="BJ15" s="169"/>
      <c r="BK15" s="169"/>
      <c r="BL15" s="169"/>
      <c r="BM15" s="169"/>
      <c r="BN15" s="169"/>
      <c r="BO15" s="169"/>
      <c r="BP15" s="169"/>
      <c r="BQ15" s="169"/>
      <c r="BR15" s="169"/>
      <c r="BS15" s="169"/>
      <c r="BT15" s="169"/>
      <c r="BU15" s="169"/>
      <c r="BV15" s="169"/>
      <c r="BW15" s="169"/>
      <c r="BX15" s="169"/>
      <c r="BY15" s="169"/>
      <c r="BZ15" s="169"/>
      <c r="CA15" s="169"/>
      <c r="CB15" s="169"/>
      <c r="CC15" s="169"/>
      <c r="CD15" s="169"/>
      <c r="CE15" s="169"/>
      <c r="CF15" s="169"/>
      <c r="CG15" s="169"/>
      <c r="CH15" s="169"/>
      <c r="CI15" s="169"/>
      <c r="CJ15" s="169"/>
      <c r="CK15" s="169"/>
      <c r="CL15" s="169"/>
      <c r="CM15" s="169"/>
      <c r="CN15" s="169"/>
      <c r="CO15" s="169"/>
      <c r="CP15" s="169"/>
      <c r="CQ15" s="169"/>
      <c r="CR15" s="169"/>
      <c r="CS15" s="169"/>
      <c r="CT15" s="169"/>
      <c r="CU15" s="169"/>
      <c r="CV15" s="169"/>
      <c r="CW15" s="169"/>
      <c r="CX15" s="169"/>
      <c r="CY15" s="169"/>
      <c r="CZ15" s="169"/>
      <c r="DA15" s="169"/>
      <c r="DB15" s="169"/>
      <c r="DC15" s="169"/>
      <c r="DD15" s="169"/>
      <c r="DE15" s="169"/>
      <c r="DF15" s="169"/>
      <c r="DG15" s="169"/>
      <c r="DH15" s="169"/>
      <c r="DI15" s="169"/>
      <c r="DJ15" s="169"/>
      <c r="DK15" s="169"/>
      <c r="DL15" s="169"/>
      <c r="DM15" s="169"/>
      <c r="DN15" s="169"/>
      <c r="DO15" s="169"/>
      <c r="DP15" s="169"/>
      <c r="DQ15" s="169"/>
      <c r="DR15" s="169"/>
      <c r="DS15" s="169"/>
      <c r="DT15" s="169"/>
      <c r="DU15" s="169"/>
      <c r="DV15" s="169"/>
      <c r="DW15" s="169"/>
      <c r="DX15" s="169"/>
      <c r="DY15" s="169"/>
      <c r="DZ15" s="169"/>
      <c r="EA15" s="169"/>
      <c r="EB15" s="169"/>
      <c r="EC15" s="169"/>
      <c r="ED15" s="169"/>
      <c r="EE15" s="169"/>
      <c r="EF15" s="169"/>
      <c r="EG15" s="169"/>
      <c r="EH15" s="169"/>
      <c r="EI15" s="169"/>
      <c r="EJ15" s="169"/>
      <c r="EK15" s="169"/>
      <c r="EL15" s="169"/>
      <c r="EM15" s="169"/>
      <c r="EN15" s="169"/>
      <c r="EO15" s="169"/>
      <c r="EP15" s="169"/>
      <c r="EQ15" s="169"/>
      <c r="ER15" s="169"/>
      <c r="ES15" s="169"/>
      <c r="ET15" s="169"/>
      <c r="EU15" s="169"/>
      <c r="EV15" s="169"/>
      <c r="EW15" s="169"/>
      <c r="EX15" s="169"/>
      <c r="EY15" s="169"/>
      <c r="EZ15" s="169"/>
      <c r="FA15" s="169"/>
      <c r="FB15" s="169"/>
      <c r="FC15" s="169"/>
      <c r="FD15" s="169"/>
      <c r="FE15" s="169"/>
      <c r="FF15" s="169"/>
      <c r="FG15" s="169"/>
      <c r="FH15" s="169"/>
      <c r="FI15" s="169"/>
      <c r="FJ15" s="169"/>
      <c r="FK15" s="169"/>
      <c r="FL15" s="169"/>
      <c r="FM15" s="169"/>
      <c r="FN15" s="169"/>
      <c r="FO15" s="169"/>
      <c r="FP15" s="169"/>
      <c r="FQ15" s="169"/>
      <c r="FR15" s="169"/>
      <c r="FS15" s="169"/>
      <c r="FT15" s="169"/>
      <c r="FU15" s="169"/>
      <c r="FV15" s="169"/>
      <c r="FW15" s="169"/>
      <c r="FX15" s="169"/>
      <c r="FY15" s="169"/>
      <c r="FZ15" s="169"/>
      <c r="GA15" s="169"/>
      <c r="GB15" s="169"/>
      <c r="GC15" s="169"/>
      <c r="GD15" s="169"/>
      <c r="GE15" s="169"/>
      <c r="GF15" s="169"/>
      <c r="GG15" s="169"/>
      <c r="GH15" s="169"/>
      <c r="GI15" s="169"/>
      <c r="GJ15" s="169"/>
      <c r="GK15" s="169"/>
      <c r="GL15" s="169"/>
      <c r="GM15" s="169"/>
      <c r="GN15" s="169"/>
      <c r="GO15" s="169"/>
      <c r="GP15" s="169"/>
      <c r="GQ15" s="169"/>
      <c r="GR15" s="169"/>
      <c r="GS15" s="169"/>
      <c r="GT15" s="169"/>
      <c r="GU15" s="169"/>
      <c r="GV15" s="169"/>
      <c r="GW15" s="169"/>
      <c r="GX15" s="169"/>
      <c r="GY15" s="169"/>
      <c r="GZ15" s="169"/>
      <c r="HA15" s="169"/>
      <c r="HB15" s="169"/>
      <c r="HC15" s="169"/>
      <c r="HD15" s="169"/>
      <c r="HE15" s="169"/>
      <c r="HF15" s="169"/>
      <c r="HG15" s="169"/>
      <c r="HH15" s="169"/>
      <c r="HI15" s="169"/>
      <c r="HJ15" s="169"/>
      <c r="HK15" s="169"/>
      <c r="HL15" s="169"/>
      <c r="HM15" s="169"/>
      <c r="HN15" s="169"/>
      <c r="HO15" s="169"/>
      <c r="HP15" s="169"/>
      <c r="HQ15" s="169"/>
      <c r="HR15" s="169"/>
      <c r="HS15" s="169"/>
    </row>
    <row r="16" customFormat="false" ht="15.75" hidden="false" customHeight="false" outlineLevel="0" collapsed="false">
      <c r="A16" s="166" t="s">
        <v>41</v>
      </c>
      <c r="B16" s="167" t="s">
        <v>35</v>
      </c>
      <c r="C16" s="138" t="n">
        <f aca="false">C17</f>
        <v>2675.1</v>
      </c>
      <c r="D16" s="168" t="n">
        <f aca="false">D17</f>
        <v>165</v>
      </c>
      <c r="E16" s="138"/>
      <c r="F16" s="138"/>
      <c r="G16" s="138"/>
      <c r="H16" s="168" t="n">
        <f aca="false">H17</f>
        <v>5</v>
      </c>
      <c r="I16" s="168" t="n">
        <f aca="false">I17</f>
        <v>5</v>
      </c>
      <c r="J16" s="138"/>
      <c r="K16" s="138"/>
      <c r="L16" s="138"/>
      <c r="M16" s="138" t="n">
        <f aca="false">M17</f>
        <v>15440595.2</v>
      </c>
      <c r="N16" s="138" t="n">
        <f aca="false">N17</f>
        <v>15440595.2</v>
      </c>
    </row>
    <row r="17" customFormat="false" ht="15.75" hidden="false" customHeight="false" outlineLevel="0" collapsed="false">
      <c r="A17" s="166" t="s">
        <v>1408</v>
      </c>
      <c r="B17" s="167" t="s">
        <v>37</v>
      </c>
      <c r="C17" s="138" t="n">
        <f aca="false">SUM(C18:C20)</f>
        <v>2675.1</v>
      </c>
      <c r="D17" s="168" t="n">
        <f aca="false">SUM(D18:D20)</f>
        <v>165</v>
      </c>
      <c r="E17" s="165"/>
      <c r="F17" s="165"/>
      <c r="G17" s="165"/>
      <c r="H17" s="165" t="n">
        <f aca="false">SUM(H18:H20)</f>
        <v>5</v>
      </c>
      <c r="I17" s="165" t="n">
        <f aca="false">H17</f>
        <v>5</v>
      </c>
      <c r="J17" s="165"/>
      <c r="K17" s="165"/>
      <c r="L17" s="165"/>
      <c r="M17" s="138" t="n">
        <f aca="false">SUM(M18:M20)</f>
        <v>15440595.2</v>
      </c>
      <c r="N17" s="163" t="n">
        <f aca="false">SUM(J17:M17)</f>
        <v>15440595.2</v>
      </c>
    </row>
    <row r="18" customFormat="false" ht="15.75" hidden="false" customHeight="false" outlineLevel="0" collapsed="false">
      <c r="A18" s="170"/>
      <c r="B18" s="167" t="s">
        <v>32</v>
      </c>
      <c r="C18" s="138" t="n">
        <f aca="false">'Приложение 1'!H13</f>
        <v>541.7</v>
      </c>
      <c r="D18" s="168" t="n">
        <f aca="false">'Приложение 1'!K13</f>
        <v>36</v>
      </c>
      <c r="E18" s="171"/>
      <c r="F18" s="171"/>
      <c r="G18" s="171"/>
      <c r="H18" s="165" t="n">
        <v>1</v>
      </c>
      <c r="I18" s="165" t="n">
        <f aca="false">H18</f>
        <v>1</v>
      </c>
      <c r="J18" s="165"/>
      <c r="K18" s="165"/>
      <c r="L18" s="165"/>
      <c r="M18" s="138" t="n">
        <f aca="false">'Приложение 1'!L13</f>
        <v>2337128</v>
      </c>
      <c r="N18" s="163" t="n">
        <f aca="false">SUM(J18:M18)</f>
        <v>2337128</v>
      </c>
    </row>
    <row r="19" customFormat="false" ht="15.75" hidden="false" customHeight="false" outlineLevel="0" collapsed="false">
      <c r="A19" s="170"/>
      <c r="B19" s="167" t="s">
        <v>267</v>
      </c>
      <c r="C19" s="138" t="n">
        <f aca="false">'Приложение 1'!H143+'Приложение 1'!H123</f>
        <v>1060.2</v>
      </c>
      <c r="D19" s="168" t="n">
        <f aca="false">'Приложение 1'!K143+'Приложение 1'!K123</f>
        <v>57</v>
      </c>
      <c r="E19" s="171"/>
      <c r="F19" s="171"/>
      <c r="G19" s="171"/>
      <c r="H19" s="165" t="n">
        <v>2</v>
      </c>
      <c r="I19" s="165" t="n">
        <f aca="false">H19</f>
        <v>2</v>
      </c>
      <c r="J19" s="165"/>
      <c r="K19" s="165"/>
      <c r="L19" s="165"/>
      <c r="M19" s="138" t="n">
        <f aca="false">'Приложение 1'!L142+'Приложение 1'!L123</f>
        <v>6425045.73</v>
      </c>
      <c r="N19" s="163" t="n">
        <f aca="false">SUM(J19:M19)</f>
        <v>6425045.73</v>
      </c>
    </row>
    <row r="20" s="172" customFormat="true" ht="15.75" hidden="false" customHeight="false" outlineLevel="0" collapsed="false">
      <c r="A20" s="170"/>
      <c r="B20" s="167" t="s">
        <v>693</v>
      </c>
      <c r="C20" s="138" t="n">
        <f aca="false">'Приложение 1'!H410+'Приложение 1'!H398</f>
        <v>1073.2</v>
      </c>
      <c r="D20" s="168" t="n">
        <f aca="false">'Приложение 1'!K410+'Приложение 1'!K398</f>
        <v>72</v>
      </c>
      <c r="E20" s="171"/>
      <c r="F20" s="171"/>
      <c r="G20" s="171"/>
      <c r="H20" s="165" t="n">
        <v>2</v>
      </c>
      <c r="I20" s="165" t="n">
        <f aca="false">H20</f>
        <v>2</v>
      </c>
      <c r="J20" s="165"/>
      <c r="K20" s="165"/>
      <c r="L20" s="165"/>
      <c r="M20" s="138" t="n">
        <f aca="false">'Приложение 1'!L410+'Приложение 1'!L398</f>
        <v>6678421.47</v>
      </c>
      <c r="N20" s="163" t="n">
        <f aca="false">SUM(J20:M20)</f>
        <v>6678421.47</v>
      </c>
    </row>
    <row r="21" customFormat="false" ht="15.75" hidden="false" customHeight="false" outlineLevel="0" collapsed="false">
      <c r="A21" s="166" t="s">
        <v>57</v>
      </c>
      <c r="B21" s="167" t="s">
        <v>42</v>
      </c>
      <c r="C21" s="138" t="n">
        <f aca="false">C22</f>
        <v>119464.9</v>
      </c>
      <c r="D21" s="168" t="n">
        <v>5064</v>
      </c>
      <c r="E21" s="165"/>
      <c r="F21" s="165"/>
      <c r="G21" s="165"/>
      <c r="H21" s="165" t="n">
        <f aca="false">H22</f>
        <v>34</v>
      </c>
      <c r="I21" s="165" t="n">
        <f aca="false">H21</f>
        <v>34</v>
      </c>
      <c r="J21" s="165"/>
      <c r="K21" s="165"/>
      <c r="L21" s="165"/>
      <c r="M21" s="138" t="n">
        <f aca="false">M22</f>
        <v>144399952.43</v>
      </c>
      <c r="N21" s="163" t="n">
        <f aca="false">SUM(J21:M21)</f>
        <v>144399952.43</v>
      </c>
    </row>
    <row r="22" customFormat="false" ht="15.75" hidden="false" customHeight="false" outlineLevel="0" collapsed="false">
      <c r="A22" s="166" t="s">
        <v>59</v>
      </c>
      <c r="B22" s="167" t="s">
        <v>42</v>
      </c>
      <c r="C22" s="138" t="n">
        <f aca="false">SUM(C23:C25)</f>
        <v>119464.9</v>
      </c>
      <c r="D22" s="168" t="n">
        <v>5064</v>
      </c>
      <c r="E22" s="165"/>
      <c r="F22" s="165"/>
      <c r="G22" s="165"/>
      <c r="H22" s="165" t="n">
        <f aca="false">SUM(H23:H25)</f>
        <v>34</v>
      </c>
      <c r="I22" s="165" t="n">
        <f aca="false">H22</f>
        <v>34</v>
      </c>
      <c r="J22" s="165"/>
      <c r="K22" s="165"/>
      <c r="L22" s="165"/>
      <c r="M22" s="138" t="n">
        <f aca="false">SUM(M23:M25)</f>
        <v>144399952.43</v>
      </c>
      <c r="N22" s="163" t="n">
        <f aca="false">SUM(J22:M22)</f>
        <v>144399952.43</v>
      </c>
    </row>
    <row r="23" customFormat="false" ht="15.75" hidden="false" customHeight="false" outlineLevel="0" collapsed="false">
      <c r="A23" s="170"/>
      <c r="B23" s="167" t="s">
        <v>32</v>
      </c>
      <c r="C23" s="138" t="n">
        <f aca="false">'Приложение 1'!H15</f>
        <v>20474.8</v>
      </c>
      <c r="D23" s="168" t="n">
        <f aca="false">'Приложение 1'!K15</f>
        <v>1248</v>
      </c>
      <c r="E23" s="171"/>
      <c r="F23" s="171"/>
      <c r="G23" s="171"/>
      <c r="H23" s="165" t="n">
        <v>6</v>
      </c>
      <c r="I23" s="165" t="n">
        <f aca="false">H23</f>
        <v>6</v>
      </c>
      <c r="J23" s="165"/>
      <c r="K23" s="165"/>
      <c r="L23" s="165"/>
      <c r="M23" s="138" t="n">
        <f aca="false">'Приложение 1'!L15</f>
        <v>19062199.83</v>
      </c>
      <c r="N23" s="163" t="n">
        <f aca="false">SUM(J23:M23)</f>
        <v>19062199.83</v>
      </c>
    </row>
    <row r="24" customFormat="false" ht="15.75" hidden="false" customHeight="false" outlineLevel="0" collapsed="false">
      <c r="A24" s="170"/>
      <c r="B24" s="167" t="s">
        <v>267</v>
      </c>
      <c r="C24" s="138" t="n">
        <f aca="false">'Приложение 1'!H144</f>
        <v>34309.5</v>
      </c>
      <c r="D24" s="168" t="n">
        <v>2100</v>
      </c>
      <c r="E24" s="171"/>
      <c r="F24" s="171"/>
      <c r="G24" s="171"/>
      <c r="H24" s="165" t="n">
        <v>10</v>
      </c>
      <c r="I24" s="165" t="n">
        <f aca="false">H24</f>
        <v>10</v>
      </c>
      <c r="J24" s="165"/>
      <c r="K24" s="165"/>
      <c r="L24" s="165"/>
      <c r="M24" s="138" t="n">
        <f aca="false">'Приложение 1'!L145</f>
        <v>44145727.25</v>
      </c>
      <c r="N24" s="163" t="n">
        <f aca="false">SUM(J24:M24)</f>
        <v>44145727.25</v>
      </c>
    </row>
    <row r="25" s="172" customFormat="true" ht="15.75" hidden="false" customHeight="false" outlineLevel="0" collapsed="false">
      <c r="A25" s="173"/>
      <c r="B25" s="167" t="s">
        <v>693</v>
      </c>
      <c r="C25" s="138" t="n">
        <f aca="false">'Приложение 1'!H413</f>
        <v>64680.6</v>
      </c>
      <c r="D25" s="168" t="n">
        <f aca="false">'Приложение 1'!K413</f>
        <v>3529</v>
      </c>
      <c r="E25" s="171"/>
      <c r="F25" s="171"/>
      <c r="G25" s="171"/>
      <c r="H25" s="165" t="n">
        <v>18</v>
      </c>
      <c r="I25" s="165" t="n">
        <f aca="false">H25</f>
        <v>18</v>
      </c>
      <c r="J25" s="165"/>
      <c r="K25" s="165"/>
      <c r="L25" s="165"/>
      <c r="M25" s="138" t="n">
        <f aca="false">'Приложение 1'!L413</f>
        <v>81192025.35</v>
      </c>
      <c r="N25" s="163" t="n">
        <f aca="false">SUM(J25:M25)</f>
        <v>81192025.35</v>
      </c>
    </row>
    <row r="26" customFormat="false" ht="15.75" hidden="false" customHeight="false" outlineLevel="0" collapsed="false">
      <c r="A26" s="166" t="s">
        <v>130</v>
      </c>
      <c r="B26" s="167" t="s">
        <v>286</v>
      </c>
      <c r="C26" s="138" t="n">
        <f aca="false">C27</f>
        <v>5887.5</v>
      </c>
      <c r="D26" s="168" t="n">
        <f aca="false">D27</f>
        <v>369</v>
      </c>
      <c r="E26" s="165"/>
      <c r="F26" s="165"/>
      <c r="G26" s="165"/>
      <c r="H26" s="165" t="n">
        <f aca="false">H27</f>
        <v>14</v>
      </c>
      <c r="I26" s="165" t="n">
        <f aca="false">H26</f>
        <v>14</v>
      </c>
      <c r="J26" s="165"/>
      <c r="K26" s="165"/>
      <c r="L26" s="165"/>
      <c r="M26" s="138" t="n">
        <f aca="false">M27</f>
        <v>16470920.71</v>
      </c>
      <c r="N26" s="163" t="n">
        <f aca="false">SUM(J26:M26)</f>
        <v>16470920.71</v>
      </c>
    </row>
    <row r="27" customFormat="false" ht="15.75" hidden="false" customHeight="false" outlineLevel="0" collapsed="false">
      <c r="A27" s="166" t="s">
        <v>132</v>
      </c>
      <c r="B27" s="167" t="s">
        <v>286</v>
      </c>
      <c r="C27" s="138" t="n">
        <f aca="false">SUM(C28:C29)</f>
        <v>5887.5</v>
      </c>
      <c r="D27" s="168" t="n">
        <f aca="false">SUM(D28:D29)</f>
        <v>369</v>
      </c>
      <c r="E27" s="138"/>
      <c r="F27" s="138"/>
      <c r="G27" s="138"/>
      <c r="H27" s="168" t="n">
        <f aca="false">SUM(H28:H29)</f>
        <v>14</v>
      </c>
      <c r="I27" s="168" t="n">
        <f aca="false">SUM(I28:I29)</f>
        <v>14</v>
      </c>
      <c r="J27" s="138"/>
      <c r="K27" s="138"/>
      <c r="L27" s="138"/>
      <c r="M27" s="138" t="n">
        <f aca="false">SUM(M28:M29)</f>
        <v>16470920.71</v>
      </c>
      <c r="N27" s="163" t="n">
        <f aca="false">SUM(J27:M27)</f>
        <v>16470920.71</v>
      </c>
    </row>
    <row r="28" customFormat="false" ht="15.75" hidden="false" customHeight="false" outlineLevel="0" collapsed="false">
      <c r="A28" s="170"/>
      <c r="B28" s="167" t="s">
        <v>267</v>
      </c>
      <c r="C28" s="138" t="n">
        <f aca="false">'Приложение 1'!H156</f>
        <v>3222.98</v>
      </c>
      <c r="D28" s="168" t="n">
        <f aca="false">'Приложение 1'!K156</f>
        <v>204</v>
      </c>
      <c r="E28" s="171"/>
      <c r="F28" s="171"/>
      <c r="G28" s="171"/>
      <c r="H28" s="165" t="n">
        <v>8</v>
      </c>
      <c r="I28" s="165" t="n">
        <f aca="false">H28</f>
        <v>8</v>
      </c>
      <c r="J28" s="165"/>
      <c r="K28" s="165"/>
      <c r="L28" s="165"/>
      <c r="M28" s="138" t="n">
        <f aca="false">'Приложение 1'!L156</f>
        <v>6573333.71</v>
      </c>
      <c r="N28" s="163" t="n">
        <f aca="false">SUM(J28:M28)</f>
        <v>6573333.71</v>
      </c>
    </row>
    <row r="29" s="172" customFormat="true" ht="15.75" hidden="false" customHeight="false" outlineLevel="0" collapsed="false">
      <c r="A29" s="173"/>
      <c r="B29" s="167" t="s">
        <v>693</v>
      </c>
      <c r="C29" s="138" t="n">
        <f aca="false">'Приложение 1'!H433</f>
        <v>2664.52</v>
      </c>
      <c r="D29" s="168" t="n">
        <f aca="false">'Приложение 1'!K433</f>
        <v>165</v>
      </c>
      <c r="E29" s="171"/>
      <c r="F29" s="171"/>
      <c r="G29" s="171"/>
      <c r="H29" s="165" t="n">
        <v>6</v>
      </c>
      <c r="I29" s="165" t="n">
        <f aca="false">H29</f>
        <v>6</v>
      </c>
      <c r="J29" s="165"/>
      <c r="K29" s="165"/>
      <c r="L29" s="165"/>
      <c r="M29" s="138" t="n">
        <f aca="false">'Приложение 1'!L433</f>
        <v>9897587</v>
      </c>
      <c r="N29" s="163" t="n">
        <f aca="false">SUM(J29:M29)</f>
        <v>9897587</v>
      </c>
    </row>
    <row r="30" customFormat="false" ht="15.75" hidden="false" customHeight="false" outlineLevel="0" collapsed="false">
      <c r="A30" s="166" t="s">
        <v>152</v>
      </c>
      <c r="B30" s="167" t="s">
        <v>58</v>
      </c>
      <c r="C30" s="138" t="n">
        <f aca="false">C31+C34+C38+C42+C46+C50+C54+C58+C62+C66</f>
        <v>469048.33</v>
      </c>
      <c r="D30" s="168" t="n">
        <f aca="false">D31+D34+D38+D42+D46+D50+D54+D58+D62+D66</f>
        <v>22466</v>
      </c>
      <c r="E30" s="165"/>
      <c r="F30" s="165"/>
      <c r="G30" s="165"/>
      <c r="H30" s="165" t="n">
        <f aca="false">H31+H34+H38+H42+H46+H50+H54+H58+H62+H66</f>
        <v>176</v>
      </c>
      <c r="I30" s="165" t="n">
        <f aca="false">H30</f>
        <v>176</v>
      </c>
      <c r="J30" s="165"/>
      <c r="K30" s="165"/>
      <c r="L30" s="165"/>
      <c r="M30" s="138" t="n">
        <f aca="false">M31+M34+M38+M42+M46+M50+M54+M58+M62+M66</f>
        <v>325631562.27</v>
      </c>
      <c r="N30" s="163" t="n">
        <f aca="false">M30</f>
        <v>325631562.27</v>
      </c>
    </row>
    <row r="31" customFormat="false" ht="15.75" hidden="false" customHeight="false" outlineLevel="0" collapsed="false">
      <c r="A31" s="166" t="s">
        <v>154</v>
      </c>
      <c r="B31" s="167" t="s">
        <v>295</v>
      </c>
      <c r="C31" s="138" t="n">
        <f aca="false">SUM(C32:C33)</f>
        <v>14172.9</v>
      </c>
      <c r="D31" s="168" t="n">
        <v>648</v>
      </c>
      <c r="E31" s="165"/>
      <c r="F31" s="165"/>
      <c r="G31" s="165"/>
      <c r="H31" s="165" t="n">
        <f aca="false">SUM(H32:H33)</f>
        <v>6</v>
      </c>
      <c r="I31" s="165" t="n">
        <f aca="false">H31</f>
        <v>6</v>
      </c>
      <c r="J31" s="165"/>
      <c r="K31" s="165"/>
      <c r="L31" s="165"/>
      <c r="M31" s="138" t="n">
        <f aca="false">SUM(M32:M33)</f>
        <v>6890257.66</v>
      </c>
      <c r="N31" s="163" t="n">
        <f aca="false">SUM(J31:M31)</f>
        <v>6890257.66</v>
      </c>
    </row>
    <row r="32" customFormat="false" ht="15.75" hidden="false" customHeight="false" outlineLevel="0" collapsed="false">
      <c r="A32" s="170"/>
      <c r="B32" s="167" t="s">
        <v>267</v>
      </c>
      <c r="C32" s="138" t="n">
        <f aca="false">'Приложение 1'!H167</f>
        <v>8625.6</v>
      </c>
      <c r="D32" s="168" t="n">
        <v>432</v>
      </c>
      <c r="E32" s="171"/>
      <c r="F32" s="171"/>
      <c r="G32" s="171"/>
      <c r="H32" s="165" t="n">
        <v>2</v>
      </c>
      <c r="I32" s="165" t="n">
        <f aca="false">H32</f>
        <v>2</v>
      </c>
      <c r="J32" s="165"/>
      <c r="K32" s="165"/>
      <c r="L32" s="165"/>
      <c r="M32" s="138" t="n">
        <f aca="false">'Приложение 1'!L167</f>
        <v>2992025</v>
      </c>
      <c r="N32" s="163" t="n">
        <f aca="false">SUM(J32:M32)</f>
        <v>2992025</v>
      </c>
    </row>
    <row r="33" s="172" customFormat="true" ht="15.75" hidden="false" customHeight="false" outlineLevel="0" collapsed="false">
      <c r="A33" s="173"/>
      <c r="B33" s="167" t="s">
        <v>693</v>
      </c>
      <c r="C33" s="138" t="n">
        <f aca="false">'Приложение 1'!H441</f>
        <v>5547.3</v>
      </c>
      <c r="D33" s="168" t="n">
        <f aca="false">'Приложение 1'!K441</f>
        <v>287</v>
      </c>
      <c r="E33" s="171"/>
      <c r="F33" s="171"/>
      <c r="G33" s="171"/>
      <c r="H33" s="165" t="n">
        <v>4</v>
      </c>
      <c r="I33" s="165" t="n">
        <f aca="false">H33</f>
        <v>4</v>
      </c>
      <c r="J33" s="165"/>
      <c r="K33" s="165"/>
      <c r="L33" s="165"/>
      <c r="M33" s="138" t="n">
        <f aca="false">'Приложение 1'!L441</f>
        <v>3898232.66</v>
      </c>
      <c r="N33" s="163" t="n">
        <f aca="false">SUM(J33:M33)</f>
        <v>3898232.66</v>
      </c>
    </row>
    <row r="34" customFormat="false" ht="15.75" hidden="false" customHeight="false" outlineLevel="0" collapsed="false">
      <c r="A34" s="166" t="s">
        <v>157</v>
      </c>
      <c r="B34" s="167" t="s">
        <v>60</v>
      </c>
      <c r="C34" s="138" t="n">
        <f aca="false">SUM(C35:C37)</f>
        <v>345444</v>
      </c>
      <c r="D34" s="168" t="n">
        <v>15474</v>
      </c>
      <c r="E34" s="165"/>
      <c r="F34" s="165"/>
      <c r="G34" s="165"/>
      <c r="H34" s="165" t="n">
        <f aca="false">SUM(H35:H37)</f>
        <v>111</v>
      </c>
      <c r="I34" s="165" t="n">
        <f aca="false">H34</f>
        <v>111</v>
      </c>
      <c r="J34" s="165"/>
      <c r="K34" s="165"/>
      <c r="L34" s="165"/>
      <c r="M34" s="138" t="n">
        <f aca="false">SUM(M35:M37)</f>
        <v>215813976.08</v>
      </c>
      <c r="N34" s="163" t="n">
        <f aca="false">SUM(J34:M34)</f>
        <v>215813976.08</v>
      </c>
    </row>
    <row r="35" customFormat="false" ht="15.75" hidden="false" customHeight="false" outlineLevel="0" collapsed="false">
      <c r="A35" s="170"/>
      <c r="B35" s="167" t="s">
        <v>32</v>
      </c>
      <c r="C35" s="138" t="n">
        <f aca="false">'Приложение 1'!H23</f>
        <v>48101.5</v>
      </c>
      <c r="D35" s="168" t="n">
        <f aca="false">'Приложение 1'!K23</f>
        <v>2478</v>
      </c>
      <c r="E35" s="171"/>
      <c r="F35" s="171"/>
      <c r="G35" s="171"/>
      <c r="H35" s="165" t="n">
        <v>13</v>
      </c>
      <c r="I35" s="165" t="n">
        <f aca="false">H35</f>
        <v>13</v>
      </c>
      <c r="J35" s="165"/>
      <c r="K35" s="165"/>
      <c r="L35" s="165"/>
      <c r="M35" s="138" t="n">
        <f aca="false">'Приложение 1'!L23</f>
        <v>20360906.7</v>
      </c>
      <c r="N35" s="163" t="n">
        <f aca="false">SUM(J35:M35)</f>
        <v>20360906.7</v>
      </c>
    </row>
    <row r="36" customFormat="false" ht="15.75" hidden="false" customHeight="false" outlineLevel="0" collapsed="false">
      <c r="A36" s="170"/>
      <c r="B36" s="167" t="s">
        <v>267</v>
      </c>
      <c r="C36" s="138" t="n">
        <f aca="false">'Приложение 1'!H170</f>
        <v>123987</v>
      </c>
      <c r="D36" s="168" t="n">
        <f aca="false">'Приложение 1'!K170</f>
        <v>6726</v>
      </c>
      <c r="E36" s="171"/>
      <c r="F36" s="171"/>
      <c r="G36" s="171"/>
      <c r="H36" s="165" t="n">
        <v>33</v>
      </c>
      <c r="I36" s="165" t="n">
        <f aca="false">H36</f>
        <v>33</v>
      </c>
      <c r="J36" s="165"/>
      <c r="K36" s="165"/>
      <c r="L36" s="165"/>
      <c r="M36" s="138" t="n">
        <f aca="false">'Приложение 1'!L170</f>
        <v>74517787.18</v>
      </c>
      <c r="N36" s="163" t="n">
        <f aca="false">SUM(J36:M36)</f>
        <v>74517787.18</v>
      </c>
    </row>
    <row r="37" s="172" customFormat="true" ht="15.75" hidden="false" customHeight="false" outlineLevel="0" collapsed="false">
      <c r="A37" s="173"/>
      <c r="B37" s="167" t="s">
        <v>693</v>
      </c>
      <c r="C37" s="138" t="n">
        <f aca="false">'Приложение 1'!H446</f>
        <v>173355.5</v>
      </c>
      <c r="D37" s="168" t="n">
        <f aca="false">'Приложение 1'!K446</f>
        <v>6782</v>
      </c>
      <c r="E37" s="171"/>
      <c r="F37" s="171"/>
      <c r="G37" s="171"/>
      <c r="H37" s="165" t="n">
        <v>65</v>
      </c>
      <c r="I37" s="165" t="n">
        <f aca="false">H37</f>
        <v>65</v>
      </c>
      <c r="J37" s="165"/>
      <c r="K37" s="165"/>
      <c r="L37" s="165"/>
      <c r="M37" s="138" t="n">
        <f aca="false">'Приложение 1'!L446</f>
        <v>120935282.2</v>
      </c>
      <c r="N37" s="163" t="n">
        <f aca="false">SUM(J37:M37)</f>
        <v>120935282.2</v>
      </c>
    </row>
    <row r="38" customFormat="false" ht="15.75" hidden="false" customHeight="false" outlineLevel="0" collapsed="false">
      <c r="A38" s="166" t="s">
        <v>159</v>
      </c>
      <c r="B38" s="167" t="s">
        <v>89</v>
      </c>
      <c r="C38" s="138" t="n">
        <f aca="false">SUM(C39:C41)</f>
        <v>12349.8</v>
      </c>
      <c r="D38" s="168" t="n">
        <v>549</v>
      </c>
      <c r="E38" s="165"/>
      <c r="F38" s="165"/>
      <c r="G38" s="165"/>
      <c r="H38" s="165" t="n">
        <f aca="false">SUM(H39:H41)</f>
        <v>10</v>
      </c>
      <c r="I38" s="165" t="n">
        <f aca="false">H38</f>
        <v>10</v>
      </c>
      <c r="J38" s="165"/>
      <c r="K38" s="165"/>
      <c r="L38" s="165"/>
      <c r="M38" s="138" t="n">
        <f aca="false">SUM(M39:M41)</f>
        <v>17932618.07</v>
      </c>
      <c r="N38" s="163" t="n">
        <f aca="false">SUM(J38:M38)</f>
        <v>17932618.07</v>
      </c>
    </row>
    <row r="39" customFormat="false" ht="15.75" hidden="false" customHeight="false" outlineLevel="0" collapsed="false">
      <c r="A39" s="170"/>
      <c r="B39" s="167" t="s">
        <v>32</v>
      </c>
      <c r="C39" s="138" t="n">
        <f aca="false">'Приложение 1'!H37</f>
        <v>822.6</v>
      </c>
      <c r="D39" s="168" t="n">
        <f aca="false">'Приложение 1'!K37</f>
        <v>36</v>
      </c>
      <c r="E39" s="171"/>
      <c r="F39" s="171"/>
      <c r="G39" s="171"/>
      <c r="H39" s="165" t="n">
        <v>1</v>
      </c>
      <c r="I39" s="165" t="n">
        <f aca="false">H39</f>
        <v>1</v>
      </c>
      <c r="J39" s="165"/>
      <c r="K39" s="165"/>
      <c r="L39" s="165"/>
      <c r="M39" s="138" t="n">
        <f aca="false">'Приложение 1'!L37</f>
        <v>1105033</v>
      </c>
      <c r="N39" s="163" t="n">
        <f aca="false">SUM(J39:M39)</f>
        <v>1105033</v>
      </c>
    </row>
    <row r="40" customFormat="false" ht="15.75" hidden="false" customHeight="false" outlineLevel="0" collapsed="false">
      <c r="A40" s="170"/>
      <c r="B40" s="167" t="s">
        <v>267</v>
      </c>
      <c r="C40" s="138" t="n">
        <f aca="false">'Приложение 1'!H203</f>
        <v>6027.5</v>
      </c>
      <c r="D40" s="168" t="n">
        <v>321</v>
      </c>
      <c r="E40" s="171"/>
      <c r="F40" s="171"/>
      <c r="G40" s="171"/>
      <c r="H40" s="165" t="n">
        <v>3</v>
      </c>
      <c r="I40" s="165" t="n">
        <f aca="false">H40</f>
        <v>3</v>
      </c>
      <c r="J40" s="165"/>
      <c r="K40" s="165"/>
      <c r="L40" s="165"/>
      <c r="M40" s="138" t="n">
        <f aca="false">'Приложение 1'!L203</f>
        <v>5592382.74</v>
      </c>
      <c r="N40" s="163" t="n">
        <f aca="false">SUM(J40:M40)</f>
        <v>5592382.74</v>
      </c>
    </row>
    <row r="41" s="172" customFormat="true" ht="15.75" hidden="false" customHeight="false" outlineLevel="0" collapsed="false">
      <c r="A41" s="173"/>
      <c r="B41" s="167" t="s">
        <v>693</v>
      </c>
      <c r="C41" s="138" t="n">
        <f aca="false">'Приложение 1'!H512</f>
        <v>5499.7</v>
      </c>
      <c r="D41" s="168" t="n">
        <f aca="false">'Приложение 1'!K512</f>
        <v>240</v>
      </c>
      <c r="E41" s="171"/>
      <c r="F41" s="171"/>
      <c r="G41" s="171"/>
      <c r="H41" s="165" t="n">
        <v>6</v>
      </c>
      <c r="I41" s="165" t="n">
        <f aca="false">H41</f>
        <v>6</v>
      </c>
      <c r="J41" s="165"/>
      <c r="K41" s="165"/>
      <c r="L41" s="165"/>
      <c r="M41" s="138" t="n">
        <f aca="false">'Приложение 1'!L512</f>
        <v>11235202.33</v>
      </c>
      <c r="N41" s="163" t="n">
        <f aca="false">SUM(J41:M41)</f>
        <v>11235202.33</v>
      </c>
    </row>
    <row r="42" customFormat="false" ht="15.75" hidden="false" customHeight="false" outlineLevel="0" collapsed="false">
      <c r="A42" s="166" t="s">
        <v>162</v>
      </c>
      <c r="B42" s="167" t="s">
        <v>93</v>
      </c>
      <c r="C42" s="138" t="n">
        <f aca="false">SUM(C43:C45)</f>
        <v>7143.8</v>
      </c>
      <c r="D42" s="168" t="n">
        <v>546</v>
      </c>
      <c r="E42" s="165"/>
      <c r="F42" s="165"/>
      <c r="G42" s="165"/>
      <c r="H42" s="165" t="n">
        <f aca="false">SUM(H43:H45)</f>
        <v>4</v>
      </c>
      <c r="I42" s="165" t="n">
        <f aca="false">H42</f>
        <v>4</v>
      </c>
      <c r="J42" s="165"/>
      <c r="K42" s="165"/>
      <c r="L42" s="165"/>
      <c r="M42" s="138" t="n">
        <f aca="false">SUM(M43:M45)</f>
        <v>8389501.38</v>
      </c>
      <c r="N42" s="163" t="n">
        <f aca="false">SUM(J42:M42)</f>
        <v>8389501.38</v>
      </c>
    </row>
    <row r="43" customFormat="false" ht="15.75" hidden="false" customHeight="false" outlineLevel="0" collapsed="false">
      <c r="A43" s="170"/>
      <c r="B43" s="167" t="s">
        <v>32</v>
      </c>
      <c r="C43" s="138" t="n">
        <f aca="false">'Приложение 1'!H39</f>
        <v>1670.3</v>
      </c>
      <c r="D43" s="168" t="n">
        <f aca="false">'Приложение 1'!K39</f>
        <v>105</v>
      </c>
      <c r="E43" s="171"/>
      <c r="F43" s="171"/>
      <c r="G43" s="171"/>
      <c r="H43" s="165" t="n">
        <v>1</v>
      </c>
      <c r="I43" s="165" t="n">
        <f aca="false">H43</f>
        <v>1</v>
      </c>
      <c r="J43" s="165"/>
      <c r="K43" s="165"/>
      <c r="L43" s="165"/>
      <c r="M43" s="138" t="n">
        <f aca="false">'Приложение 1'!L39</f>
        <v>1812638</v>
      </c>
      <c r="N43" s="163" t="n">
        <f aca="false">SUM(J43:M43)</f>
        <v>1812638</v>
      </c>
    </row>
    <row r="44" customFormat="false" ht="15.75" hidden="false" customHeight="false" outlineLevel="0" collapsed="false">
      <c r="A44" s="170"/>
      <c r="B44" s="167" t="s">
        <v>267</v>
      </c>
      <c r="C44" s="138" t="n">
        <f aca="false">'Приложение 1'!H207</f>
        <v>1647.4</v>
      </c>
      <c r="D44" s="168" t="n">
        <f aca="false">'Приложение 1'!K207</f>
        <v>108</v>
      </c>
      <c r="E44" s="171"/>
      <c r="F44" s="171"/>
      <c r="G44" s="171"/>
      <c r="H44" s="165" t="n">
        <v>1</v>
      </c>
      <c r="I44" s="165" t="n">
        <f aca="false">H44</f>
        <v>1</v>
      </c>
      <c r="J44" s="165"/>
      <c r="K44" s="165"/>
      <c r="L44" s="165"/>
      <c r="M44" s="138" t="n">
        <f aca="false">'Приложение 1'!L208</f>
        <v>2231263.79</v>
      </c>
      <c r="N44" s="163" t="n">
        <f aca="false">SUM(J44:M44)</f>
        <v>2231263.79</v>
      </c>
    </row>
    <row r="45" s="172" customFormat="true" ht="15.75" hidden="false" customHeight="false" outlineLevel="0" collapsed="false">
      <c r="A45" s="173"/>
      <c r="B45" s="167" t="s">
        <v>693</v>
      </c>
      <c r="C45" s="138" t="n">
        <f aca="false">'Приложение 1'!H519</f>
        <v>3826.1</v>
      </c>
      <c r="D45" s="168" t="n">
        <f aca="false">'Приложение 1'!K519</f>
        <v>236</v>
      </c>
      <c r="E45" s="171"/>
      <c r="F45" s="171"/>
      <c r="G45" s="171"/>
      <c r="H45" s="165" t="n">
        <v>2</v>
      </c>
      <c r="I45" s="165" t="n">
        <f aca="false">H45</f>
        <v>2</v>
      </c>
      <c r="J45" s="165"/>
      <c r="K45" s="165"/>
      <c r="L45" s="165"/>
      <c r="M45" s="138" t="n">
        <f aca="false">'Приложение 1'!L519</f>
        <v>4345599.59</v>
      </c>
      <c r="N45" s="163" t="n">
        <f aca="false">SUM(J45:M45)</f>
        <v>4345599.59</v>
      </c>
    </row>
    <row r="46" customFormat="false" ht="15.75" hidden="false" customHeight="false" outlineLevel="0" collapsed="false">
      <c r="A46" s="166" t="s">
        <v>164</v>
      </c>
      <c r="B46" s="167" t="s">
        <v>97</v>
      </c>
      <c r="C46" s="138" t="n">
        <f aca="false">SUM(C47:C49)</f>
        <v>23963.23</v>
      </c>
      <c r="D46" s="168" t="n">
        <v>860</v>
      </c>
      <c r="E46" s="165"/>
      <c r="F46" s="165"/>
      <c r="G46" s="165"/>
      <c r="H46" s="165" t="n">
        <f aca="false">SUM(H47:H49)</f>
        <v>12</v>
      </c>
      <c r="I46" s="165" t="n">
        <f aca="false">H46</f>
        <v>12</v>
      </c>
      <c r="J46" s="165"/>
      <c r="K46" s="165"/>
      <c r="L46" s="165"/>
      <c r="M46" s="138" t="n">
        <f aca="false">SUM(M47:M49)</f>
        <v>18712936.66</v>
      </c>
      <c r="N46" s="163" t="n">
        <f aca="false">SUM(J46:M46)</f>
        <v>18712936.66</v>
      </c>
    </row>
    <row r="47" customFormat="false" ht="15.75" hidden="false" customHeight="false" outlineLevel="0" collapsed="false">
      <c r="A47" s="170"/>
      <c r="B47" s="167" t="s">
        <v>32</v>
      </c>
      <c r="C47" s="138" t="n">
        <f aca="false">'Приложение 1'!H41</f>
        <v>1851.2</v>
      </c>
      <c r="D47" s="168" t="n">
        <f aca="false">'Приложение 1'!K41</f>
        <v>108</v>
      </c>
      <c r="E47" s="171"/>
      <c r="F47" s="171"/>
      <c r="G47" s="171"/>
      <c r="H47" s="165" t="n">
        <v>1</v>
      </c>
      <c r="I47" s="165" t="n">
        <f aca="false">H47</f>
        <v>1</v>
      </c>
      <c r="J47" s="165"/>
      <c r="K47" s="165"/>
      <c r="L47" s="165"/>
      <c r="M47" s="138" t="n">
        <f aca="false">'Приложение 1'!L41</f>
        <v>1810130</v>
      </c>
      <c r="N47" s="163" t="n">
        <f aca="false">SUM(J47:M47)</f>
        <v>1810130</v>
      </c>
    </row>
    <row r="48" customFormat="false" ht="15.75" hidden="false" customHeight="false" outlineLevel="0" collapsed="false">
      <c r="A48" s="170"/>
      <c r="B48" s="167" t="s">
        <v>267</v>
      </c>
      <c r="C48" s="138" t="n">
        <f aca="false">'Приложение 1'!H209+'Приложение 1'!H126</f>
        <v>7471.06</v>
      </c>
      <c r="D48" s="168" t="n">
        <v>404</v>
      </c>
      <c r="E48" s="171"/>
      <c r="F48" s="171"/>
      <c r="G48" s="171"/>
      <c r="H48" s="165" t="n">
        <v>4</v>
      </c>
      <c r="I48" s="165" t="n">
        <f aca="false">H48</f>
        <v>4</v>
      </c>
      <c r="J48" s="165"/>
      <c r="K48" s="165"/>
      <c r="L48" s="165"/>
      <c r="M48" s="138" t="n">
        <f aca="false">'Приложение 1'!L209+'Приложение 1'!L126</f>
        <v>6273032</v>
      </c>
      <c r="N48" s="163" t="n">
        <f aca="false">SUM(J48:M48)</f>
        <v>6273032</v>
      </c>
    </row>
    <row r="49" s="172" customFormat="true" ht="15.75" hidden="false" customHeight="false" outlineLevel="0" collapsed="false">
      <c r="A49" s="173"/>
      <c r="B49" s="167" t="s">
        <v>693</v>
      </c>
      <c r="C49" s="138" t="n">
        <f aca="false">'Приложение 1'!H522</f>
        <v>14640.97</v>
      </c>
      <c r="D49" s="168" t="n">
        <f aca="false">'Приложение 1'!K522</f>
        <v>612</v>
      </c>
      <c r="E49" s="171"/>
      <c r="F49" s="171"/>
      <c r="G49" s="171"/>
      <c r="H49" s="165" t="n">
        <v>7</v>
      </c>
      <c r="I49" s="165" t="n">
        <f aca="false">H49</f>
        <v>7</v>
      </c>
      <c r="J49" s="165"/>
      <c r="K49" s="165"/>
      <c r="L49" s="165"/>
      <c r="M49" s="138" t="n">
        <f aca="false">'Приложение 1'!L522</f>
        <v>10629774.66</v>
      </c>
      <c r="N49" s="163" t="n">
        <f aca="false">SUM(J49:M49)</f>
        <v>10629774.66</v>
      </c>
    </row>
    <row r="50" customFormat="false" ht="15.75" hidden="false" customHeight="false" outlineLevel="0" collapsed="false">
      <c r="A50" s="166" t="s">
        <v>166</v>
      </c>
      <c r="B50" s="167" t="s">
        <v>101</v>
      </c>
      <c r="C50" s="138" t="n">
        <f aca="false">SUM(C51:C53)</f>
        <v>9372.2</v>
      </c>
      <c r="D50" s="168" t="n">
        <v>912</v>
      </c>
      <c r="E50" s="165"/>
      <c r="F50" s="165"/>
      <c r="G50" s="165"/>
      <c r="H50" s="165" t="n">
        <f aca="false">SUM(H51:H53)</f>
        <v>8</v>
      </c>
      <c r="I50" s="165" t="n">
        <f aca="false">H50</f>
        <v>8</v>
      </c>
      <c r="J50" s="165"/>
      <c r="K50" s="165"/>
      <c r="L50" s="165"/>
      <c r="M50" s="138" t="n">
        <f aca="false">SUM(M51:M53)</f>
        <v>10446484.53</v>
      </c>
      <c r="N50" s="163" t="n">
        <f aca="false">SUM(J50:M50)</f>
        <v>10446484.53</v>
      </c>
    </row>
    <row r="51" customFormat="false" ht="15.75" hidden="false" customHeight="false" outlineLevel="0" collapsed="false">
      <c r="A51" s="170"/>
      <c r="B51" s="167" t="s">
        <v>32</v>
      </c>
      <c r="C51" s="138" t="n">
        <f aca="false">'Приложение 1'!H43</f>
        <v>1365.4</v>
      </c>
      <c r="D51" s="168" t="n">
        <f aca="false">'Приложение 1'!K43</f>
        <v>90</v>
      </c>
      <c r="E51" s="171"/>
      <c r="F51" s="171"/>
      <c r="G51" s="171"/>
      <c r="H51" s="165" t="n">
        <v>2</v>
      </c>
      <c r="I51" s="165" t="n">
        <f aca="false">H51</f>
        <v>2</v>
      </c>
      <c r="J51" s="165"/>
      <c r="K51" s="165"/>
      <c r="L51" s="165"/>
      <c r="M51" s="138" t="n">
        <f aca="false">'Приложение 1'!L43</f>
        <v>1795838</v>
      </c>
      <c r="N51" s="163" t="n">
        <f aca="false">SUM(J51:M51)</f>
        <v>1795838</v>
      </c>
    </row>
    <row r="52" customFormat="false" ht="15.75" hidden="false" customHeight="false" outlineLevel="0" collapsed="false">
      <c r="A52" s="170"/>
      <c r="B52" s="167" t="s">
        <v>267</v>
      </c>
      <c r="C52" s="138" t="n">
        <f aca="false">'Приложение 1'!H212</f>
        <v>3599.2</v>
      </c>
      <c r="D52" s="168" t="n">
        <f aca="false">'Приложение 1'!K212</f>
        <v>201</v>
      </c>
      <c r="E52" s="171"/>
      <c r="F52" s="171"/>
      <c r="G52" s="171"/>
      <c r="H52" s="165" t="n">
        <v>2</v>
      </c>
      <c r="I52" s="165" t="n">
        <f aca="false">H52</f>
        <v>2</v>
      </c>
      <c r="J52" s="165"/>
      <c r="K52" s="165"/>
      <c r="L52" s="165"/>
      <c r="M52" s="138" t="n">
        <f aca="false">'Приложение 1'!L212</f>
        <v>3853128</v>
      </c>
      <c r="N52" s="163" t="n">
        <f aca="false">SUM(J52:M52)</f>
        <v>3853128</v>
      </c>
    </row>
    <row r="53" s="172" customFormat="true" ht="15.75" hidden="false" customHeight="false" outlineLevel="0" collapsed="false">
      <c r="A53" s="173"/>
      <c r="B53" s="167" t="s">
        <v>693</v>
      </c>
      <c r="C53" s="138" t="n">
        <f aca="false">'Приложение 1'!H530</f>
        <v>4407.6</v>
      </c>
      <c r="D53" s="168" t="n">
        <f aca="false">'Приложение 1'!K530</f>
        <v>249</v>
      </c>
      <c r="E53" s="171"/>
      <c r="F53" s="171"/>
      <c r="G53" s="171"/>
      <c r="H53" s="165" t="n">
        <v>4</v>
      </c>
      <c r="I53" s="165" t="n">
        <f aca="false">H53</f>
        <v>4</v>
      </c>
      <c r="J53" s="165"/>
      <c r="K53" s="165"/>
      <c r="L53" s="165"/>
      <c r="M53" s="138" t="n">
        <f aca="false">'Приложение 1'!L530</f>
        <v>4797518.53</v>
      </c>
      <c r="N53" s="163" t="n">
        <f aca="false">SUM(J53:M53)</f>
        <v>4797518.53</v>
      </c>
    </row>
    <row r="54" customFormat="false" ht="15.75" hidden="false" customHeight="false" outlineLevel="0" collapsed="false">
      <c r="A54" s="166" t="s">
        <v>168</v>
      </c>
      <c r="B54" s="167" t="s">
        <v>107</v>
      </c>
      <c r="C54" s="138" t="n">
        <f aca="false">SUM(C55:C57)</f>
        <v>11308.8</v>
      </c>
      <c r="D54" s="168" t="n">
        <v>615</v>
      </c>
      <c r="E54" s="165"/>
      <c r="F54" s="165"/>
      <c r="G54" s="165"/>
      <c r="H54" s="165" t="n">
        <f aca="false">SUM(H55:H57)</f>
        <v>6</v>
      </c>
      <c r="I54" s="165" t="n">
        <f aca="false">H54</f>
        <v>6</v>
      </c>
      <c r="J54" s="165"/>
      <c r="K54" s="165"/>
      <c r="L54" s="165"/>
      <c r="M54" s="138" t="n">
        <f aca="false">SUM(M55:M57)</f>
        <v>18210670.9</v>
      </c>
      <c r="N54" s="163" t="n">
        <f aca="false">SUM(J54:M54)</f>
        <v>18210670.9</v>
      </c>
    </row>
    <row r="55" customFormat="false" ht="15.75" hidden="false" customHeight="false" outlineLevel="0" collapsed="false">
      <c r="A55" s="170"/>
      <c r="B55" s="167" t="s">
        <v>32</v>
      </c>
      <c r="C55" s="138" t="n">
        <f aca="false">'Приложение 1'!H46</f>
        <v>3463.5</v>
      </c>
      <c r="D55" s="68" t="n">
        <f aca="false">'Приложение 1'!K46</f>
        <v>130</v>
      </c>
      <c r="E55" s="171"/>
      <c r="F55" s="171"/>
      <c r="G55" s="171"/>
      <c r="H55" s="165" t="n">
        <v>1</v>
      </c>
      <c r="I55" s="165" t="n">
        <f aca="false">H55</f>
        <v>1</v>
      </c>
      <c r="J55" s="165"/>
      <c r="K55" s="165"/>
      <c r="L55" s="165"/>
      <c r="M55" s="138" t="n">
        <f aca="false">'Приложение 1'!L46</f>
        <v>1138864</v>
      </c>
      <c r="N55" s="163" t="n">
        <f aca="false">SUM(J55:M55)</f>
        <v>1138864</v>
      </c>
    </row>
    <row r="56" customFormat="false" ht="15.75" hidden="false" customHeight="false" outlineLevel="0" collapsed="false">
      <c r="A56" s="170"/>
      <c r="B56" s="167" t="s">
        <v>267</v>
      </c>
      <c r="C56" s="138" t="n">
        <f aca="false">'Приложение 1'!H215+'Приложение 1'!H129</f>
        <v>5942.6</v>
      </c>
      <c r="D56" s="168" t="n">
        <f aca="false">'Приложение 1'!K215+'Приложение 1'!K129</f>
        <v>243</v>
      </c>
      <c r="E56" s="171"/>
      <c r="F56" s="171"/>
      <c r="G56" s="171"/>
      <c r="H56" s="165" t="n">
        <v>3</v>
      </c>
      <c r="I56" s="165" t="n">
        <f aca="false">H56</f>
        <v>3</v>
      </c>
      <c r="J56" s="165"/>
      <c r="K56" s="165"/>
      <c r="L56" s="165"/>
      <c r="M56" s="138" t="n">
        <f aca="false">'Приложение 1'!L215+'Приложение 1'!L129</f>
        <v>10490776</v>
      </c>
      <c r="N56" s="163" t="n">
        <f aca="false">SUM(J56:M56)</f>
        <v>10490776</v>
      </c>
    </row>
    <row r="57" customFormat="false" ht="15.75" hidden="false" customHeight="false" outlineLevel="0" collapsed="false">
      <c r="A57" s="170"/>
      <c r="B57" s="167" t="s">
        <v>693</v>
      </c>
      <c r="C57" s="138" t="n">
        <f aca="false">'Приложение 1'!H535+'Приложение 1'!H401</f>
        <v>1902.7</v>
      </c>
      <c r="D57" s="168" t="n">
        <f aca="false">'Приложение 1'!K535+'Приложение 1'!K401</f>
        <v>102</v>
      </c>
      <c r="E57" s="171"/>
      <c r="F57" s="171"/>
      <c r="G57" s="171"/>
      <c r="H57" s="165" t="n">
        <v>2</v>
      </c>
      <c r="I57" s="165" t="n">
        <f aca="false">H57</f>
        <v>2</v>
      </c>
      <c r="J57" s="165"/>
      <c r="K57" s="165"/>
      <c r="L57" s="165"/>
      <c r="M57" s="138" t="n">
        <f aca="false">'Приложение 1'!L535+'Приложение 1'!L401</f>
        <v>6581030.9</v>
      </c>
      <c r="N57" s="163" t="n">
        <f aca="false">SUM(J57:M57)</f>
        <v>6581030.9</v>
      </c>
    </row>
    <row r="58" customFormat="false" ht="15.75" hidden="false" customHeight="false" outlineLevel="0" collapsed="false">
      <c r="A58" s="166" t="s">
        <v>170</v>
      </c>
      <c r="B58" s="167" t="s">
        <v>111</v>
      </c>
      <c r="C58" s="138" t="n">
        <f aca="false">SUM(C59:C61)</f>
        <v>4821</v>
      </c>
      <c r="D58" s="168" t="n">
        <f aca="false">SUM(D59:D61)</f>
        <v>270</v>
      </c>
      <c r="E58" s="165"/>
      <c r="F58" s="165"/>
      <c r="G58" s="165"/>
      <c r="H58" s="165" t="n">
        <f aca="false">SUM(H59:H61)</f>
        <v>1</v>
      </c>
      <c r="I58" s="165" t="n">
        <f aca="false">H58</f>
        <v>1</v>
      </c>
      <c r="J58" s="165"/>
      <c r="K58" s="165"/>
      <c r="L58" s="165"/>
      <c r="M58" s="138" t="n">
        <f aca="false">SUM(M59:M61)</f>
        <v>2334546</v>
      </c>
      <c r="N58" s="163" t="n">
        <f aca="false">SUM(J58:M58)</f>
        <v>2334546</v>
      </c>
    </row>
    <row r="59" customFormat="false" ht="15.75" hidden="false" customHeight="false" outlineLevel="0" collapsed="false">
      <c r="A59" s="170"/>
      <c r="B59" s="167" t="s">
        <v>32</v>
      </c>
      <c r="C59" s="138" t="n">
        <f aca="false">'Приложение 1'!H48</f>
        <v>4821</v>
      </c>
      <c r="D59" s="168" t="n">
        <f aca="false">'Приложение 1'!K48</f>
        <v>270</v>
      </c>
      <c r="E59" s="171"/>
      <c r="F59" s="171"/>
      <c r="G59" s="171"/>
      <c r="H59" s="165" t="n">
        <v>1</v>
      </c>
      <c r="I59" s="165" t="n">
        <f aca="false">H59</f>
        <v>1</v>
      </c>
      <c r="J59" s="165"/>
      <c r="K59" s="165"/>
      <c r="L59" s="165"/>
      <c r="M59" s="138" t="n">
        <f aca="false">'Приложение 1'!L48</f>
        <v>2334546</v>
      </c>
      <c r="N59" s="163" t="n">
        <f aca="false">SUM(J59:M59)</f>
        <v>2334546</v>
      </c>
    </row>
    <row r="60" s="172" customFormat="true" ht="15.75" hidden="false" customHeight="false" outlineLevel="0" collapsed="false">
      <c r="A60" s="173"/>
      <c r="B60" s="167" t="s">
        <v>267</v>
      </c>
      <c r="C60" s="138" t="n">
        <v>0</v>
      </c>
      <c r="D60" s="168" t="n">
        <v>0</v>
      </c>
      <c r="E60" s="171"/>
      <c r="F60" s="171"/>
      <c r="G60" s="171"/>
      <c r="H60" s="165" t="n">
        <v>0</v>
      </c>
      <c r="I60" s="165" t="n">
        <f aca="false">H60</f>
        <v>0</v>
      </c>
      <c r="J60" s="165"/>
      <c r="K60" s="165"/>
      <c r="L60" s="165"/>
      <c r="M60" s="138" t="n">
        <v>0</v>
      </c>
      <c r="N60" s="163" t="n">
        <f aca="false">SUM(J60:M60)</f>
        <v>0</v>
      </c>
    </row>
    <row r="61" s="172" customFormat="true" ht="15.75" hidden="false" customHeight="false" outlineLevel="0" collapsed="false">
      <c r="A61" s="173"/>
      <c r="B61" s="167" t="s">
        <v>693</v>
      </c>
      <c r="C61" s="138" t="n">
        <f aca="false">'Приложение 1'!H537</f>
        <v>0</v>
      </c>
      <c r="D61" s="168" t="n">
        <f aca="false">'Приложение 1'!K537</f>
        <v>0</v>
      </c>
      <c r="E61" s="171"/>
      <c r="F61" s="171"/>
      <c r="G61" s="171"/>
      <c r="H61" s="165" t="n">
        <v>0</v>
      </c>
      <c r="I61" s="165" t="n">
        <f aca="false">H61</f>
        <v>0</v>
      </c>
      <c r="J61" s="165"/>
      <c r="K61" s="165"/>
      <c r="L61" s="165"/>
      <c r="M61" s="138" t="n">
        <v>0</v>
      </c>
      <c r="N61" s="163" t="n">
        <f aca="false">SUM(J61:M61)</f>
        <v>0</v>
      </c>
    </row>
    <row r="62" customFormat="false" ht="15.75" hidden="false" customHeight="false" outlineLevel="0" collapsed="false">
      <c r="A62" s="166" t="s">
        <v>172</v>
      </c>
      <c r="B62" s="167" t="s">
        <v>115</v>
      </c>
      <c r="C62" s="138" t="n">
        <f aca="false">SUM(C63:C65)</f>
        <v>28579.1</v>
      </c>
      <c r="D62" s="168" t="n">
        <v>1920</v>
      </c>
      <c r="E62" s="165"/>
      <c r="F62" s="165"/>
      <c r="G62" s="165"/>
      <c r="H62" s="165" t="n">
        <f aca="false">SUM(H63:H65)</f>
        <v>11</v>
      </c>
      <c r="I62" s="165" t="n">
        <f aca="false">H62</f>
        <v>11</v>
      </c>
      <c r="J62" s="165"/>
      <c r="K62" s="165"/>
      <c r="L62" s="165"/>
      <c r="M62" s="138" t="n">
        <f aca="false">SUM(M63:M65)</f>
        <v>13819796.18</v>
      </c>
      <c r="N62" s="163" t="n">
        <f aca="false">SUM(J62:M62)</f>
        <v>13819796.18</v>
      </c>
    </row>
    <row r="63" customFormat="false" ht="15.75" hidden="false" customHeight="false" outlineLevel="0" collapsed="false">
      <c r="A63" s="170"/>
      <c r="B63" s="167" t="s">
        <v>32</v>
      </c>
      <c r="C63" s="138" t="n">
        <f aca="false">'Приложение 1'!H50</f>
        <v>18271.8</v>
      </c>
      <c r="D63" s="168" t="n">
        <f aca="false">'Приложение 1'!K50</f>
        <v>1134</v>
      </c>
      <c r="E63" s="171"/>
      <c r="F63" s="171"/>
      <c r="G63" s="171"/>
      <c r="H63" s="165" t="n">
        <v>5</v>
      </c>
      <c r="I63" s="165" t="n">
        <f aca="false">H63</f>
        <v>5</v>
      </c>
      <c r="J63" s="165"/>
      <c r="K63" s="165"/>
      <c r="L63" s="165"/>
      <c r="M63" s="138" t="n">
        <f aca="false">'Приложение 1'!L50</f>
        <v>3624981</v>
      </c>
      <c r="N63" s="163" t="n">
        <f aca="false">SUM(J63:M63)</f>
        <v>3624981</v>
      </c>
    </row>
    <row r="64" customFormat="false" ht="15.75" hidden="false" customHeight="false" outlineLevel="0" collapsed="false">
      <c r="A64" s="170"/>
      <c r="B64" s="167" t="s">
        <v>267</v>
      </c>
      <c r="C64" s="138" t="n">
        <f aca="false">'Приложение 1'!H218</f>
        <v>544.1</v>
      </c>
      <c r="D64" s="168" t="n">
        <f aca="false">'Приложение 1'!K218</f>
        <v>45</v>
      </c>
      <c r="E64" s="171"/>
      <c r="F64" s="171"/>
      <c r="G64" s="171"/>
      <c r="H64" s="165" t="n">
        <v>1</v>
      </c>
      <c r="I64" s="165" t="n">
        <f aca="false">H64</f>
        <v>1</v>
      </c>
      <c r="J64" s="165"/>
      <c r="K64" s="165"/>
      <c r="L64" s="165"/>
      <c r="M64" s="138" t="n">
        <f aca="false">'Приложение 1'!L218</f>
        <v>2531846</v>
      </c>
      <c r="N64" s="163" t="n">
        <f aca="false">SUM(J64:M64)</f>
        <v>2531846</v>
      </c>
    </row>
    <row r="65" s="172" customFormat="true" ht="15.75" hidden="false" customHeight="false" outlineLevel="0" collapsed="false">
      <c r="A65" s="173"/>
      <c r="B65" s="167" t="s">
        <v>693</v>
      </c>
      <c r="C65" s="138" t="n">
        <f aca="false">'Приложение 1'!H538</f>
        <v>9763.2</v>
      </c>
      <c r="D65" s="168" t="n">
        <f aca="false">'Приложение 1'!K538</f>
        <v>648</v>
      </c>
      <c r="E65" s="171"/>
      <c r="F65" s="171"/>
      <c r="G65" s="171"/>
      <c r="H65" s="165" t="n">
        <v>5</v>
      </c>
      <c r="I65" s="165" t="n">
        <f aca="false">H65</f>
        <v>5</v>
      </c>
      <c r="J65" s="165"/>
      <c r="K65" s="165"/>
      <c r="L65" s="165"/>
      <c r="M65" s="138" t="n">
        <f aca="false">'Приложение 1'!L538</f>
        <v>7662969.18</v>
      </c>
      <c r="N65" s="163" t="n">
        <f aca="false">SUM(J65:M65)</f>
        <v>7662969.18</v>
      </c>
    </row>
    <row r="66" customFormat="false" ht="15.75" hidden="false" customHeight="false" outlineLevel="0" collapsed="false">
      <c r="A66" s="166" t="s">
        <v>174</v>
      </c>
      <c r="B66" s="167" t="s">
        <v>127</v>
      </c>
      <c r="C66" s="138" t="n">
        <f aca="false">SUM(C67:C69)</f>
        <v>11893.5</v>
      </c>
      <c r="D66" s="168" t="n">
        <v>672</v>
      </c>
      <c r="E66" s="165"/>
      <c r="F66" s="165"/>
      <c r="G66" s="165"/>
      <c r="H66" s="165" t="n">
        <f aca="false">SUM(H67:H69)</f>
        <v>7</v>
      </c>
      <c r="I66" s="165" t="n">
        <f aca="false">H66</f>
        <v>7</v>
      </c>
      <c r="J66" s="165"/>
      <c r="K66" s="165"/>
      <c r="L66" s="165"/>
      <c r="M66" s="138" t="n">
        <f aca="false">SUM(M67:M69)</f>
        <v>13080774.81</v>
      </c>
      <c r="N66" s="163" t="n">
        <f aca="false">SUM(J66:M66)</f>
        <v>13080774.81</v>
      </c>
    </row>
    <row r="67" customFormat="false" ht="15.75" hidden="false" customHeight="false" outlineLevel="0" collapsed="false">
      <c r="A67" s="170"/>
      <c r="B67" s="167" t="s">
        <v>32</v>
      </c>
      <c r="C67" s="138" t="n">
        <f aca="false">'Приложение 1'!H56</f>
        <v>658.2</v>
      </c>
      <c r="D67" s="168" t="n">
        <f aca="false">'Приложение 1'!K56</f>
        <v>48</v>
      </c>
      <c r="E67" s="171"/>
      <c r="F67" s="171"/>
      <c r="G67" s="171"/>
      <c r="H67" s="165" t="n">
        <v>1</v>
      </c>
      <c r="I67" s="165" t="n">
        <f aca="false">H67</f>
        <v>1</v>
      </c>
      <c r="J67" s="165"/>
      <c r="K67" s="165"/>
      <c r="L67" s="165"/>
      <c r="M67" s="138" t="n">
        <f aca="false">'Приложение 1'!L56</f>
        <v>1125897</v>
      </c>
      <c r="N67" s="163" t="n">
        <f aca="false">SUM(J67:M67)</f>
        <v>1125897</v>
      </c>
    </row>
    <row r="68" customFormat="false" ht="15.75" hidden="false" customHeight="false" outlineLevel="0" collapsed="false">
      <c r="A68" s="170"/>
      <c r="B68" s="167" t="s">
        <v>267</v>
      </c>
      <c r="C68" s="138" t="n">
        <f aca="false">'Приложение 1'!H220</f>
        <v>3160.8</v>
      </c>
      <c r="D68" s="168" t="n">
        <v>192</v>
      </c>
      <c r="E68" s="171"/>
      <c r="F68" s="171"/>
      <c r="G68" s="171"/>
      <c r="H68" s="165" t="n">
        <v>3</v>
      </c>
      <c r="I68" s="165" t="n">
        <f aca="false">H68</f>
        <v>3</v>
      </c>
      <c r="J68" s="165"/>
      <c r="K68" s="165"/>
      <c r="L68" s="165"/>
      <c r="M68" s="138" t="n">
        <f aca="false">'Приложение 1'!L220</f>
        <v>4085159</v>
      </c>
      <c r="N68" s="163" t="n">
        <f aca="false">SUM(J68:M68)</f>
        <v>4085159</v>
      </c>
    </row>
    <row r="69" s="172" customFormat="true" ht="15.75" hidden="false" customHeight="false" outlineLevel="0" collapsed="false">
      <c r="A69" s="173"/>
      <c r="B69" s="167" t="s">
        <v>693</v>
      </c>
      <c r="C69" s="138" t="n">
        <f aca="false">'Приложение 1'!H544</f>
        <v>8074.5</v>
      </c>
      <c r="D69" s="168" t="n">
        <f aca="false">'Приложение 1'!K544</f>
        <v>408</v>
      </c>
      <c r="E69" s="171"/>
      <c r="F69" s="171"/>
      <c r="G69" s="171"/>
      <c r="H69" s="165" t="n">
        <v>3</v>
      </c>
      <c r="I69" s="165" t="n">
        <f aca="false">H69</f>
        <v>3</v>
      </c>
      <c r="J69" s="165"/>
      <c r="K69" s="165"/>
      <c r="L69" s="165"/>
      <c r="M69" s="138" t="n">
        <f aca="false">'Приложение 1'!L544</f>
        <v>7869718.81</v>
      </c>
      <c r="N69" s="163" t="n">
        <f aca="false">SUM(J69:M69)</f>
        <v>7869718.81</v>
      </c>
    </row>
    <row r="70" customFormat="false" ht="15.75" hidden="false" customHeight="false" outlineLevel="0" collapsed="false">
      <c r="A70" s="166" t="s">
        <v>214</v>
      </c>
      <c r="B70" s="167" t="s">
        <v>395</v>
      </c>
      <c r="C70" s="138" t="n">
        <f aca="false">C71+C74+C76+C79</f>
        <v>6612.9</v>
      </c>
      <c r="D70" s="168" t="n">
        <f aca="false">D71+D74+D76+D79</f>
        <v>362</v>
      </c>
      <c r="E70" s="165"/>
      <c r="F70" s="165"/>
      <c r="G70" s="165"/>
      <c r="H70" s="165" t="n">
        <f aca="false">H71+H74+H76+H79</f>
        <v>12</v>
      </c>
      <c r="I70" s="165" t="n">
        <f aca="false">H70</f>
        <v>12</v>
      </c>
      <c r="J70" s="165"/>
      <c r="K70" s="165"/>
      <c r="L70" s="165"/>
      <c r="M70" s="138" t="n">
        <f aca="false">M71+M74+M76+M79</f>
        <v>24097265</v>
      </c>
      <c r="N70" s="163" t="n">
        <f aca="false">SUM(J70:M70)</f>
        <v>24097265</v>
      </c>
    </row>
    <row r="71" customFormat="false" ht="15.75" hidden="false" customHeight="false" outlineLevel="0" collapsed="false">
      <c r="A71" s="166" t="s">
        <v>216</v>
      </c>
      <c r="B71" s="167" t="s">
        <v>396</v>
      </c>
      <c r="C71" s="138" t="n">
        <f aca="false">SUM(C72:C73)</f>
        <v>3624.1</v>
      </c>
      <c r="D71" s="168" t="n">
        <v>240</v>
      </c>
      <c r="E71" s="165"/>
      <c r="F71" s="165"/>
      <c r="G71" s="165"/>
      <c r="H71" s="165" t="n">
        <f aca="false">SUM(H72:H73)</f>
        <v>8</v>
      </c>
      <c r="I71" s="165" t="n">
        <f aca="false">H71</f>
        <v>8</v>
      </c>
      <c r="J71" s="165"/>
      <c r="K71" s="165"/>
      <c r="L71" s="165"/>
      <c r="M71" s="138" t="n">
        <f aca="false">SUM(M72:M73)</f>
        <v>16733896</v>
      </c>
      <c r="N71" s="163" t="n">
        <f aca="false">SUM(J71:M71)</f>
        <v>16733896</v>
      </c>
    </row>
    <row r="72" customFormat="false" ht="15.75" hidden="false" customHeight="false" outlineLevel="0" collapsed="false">
      <c r="A72" s="170"/>
      <c r="B72" s="167" t="s">
        <v>267</v>
      </c>
      <c r="C72" s="138" t="n">
        <f aca="false">'Приложение 1'!H225</f>
        <v>1069</v>
      </c>
      <c r="D72" s="168" t="n">
        <f aca="false">'Приложение 1'!K225</f>
        <v>46</v>
      </c>
      <c r="E72" s="171"/>
      <c r="F72" s="171"/>
      <c r="G72" s="171"/>
      <c r="H72" s="165" t="n">
        <v>2</v>
      </c>
      <c r="I72" s="165" t="n">
        <f aca="false">H72</f>
        <v>2</v>
      </c>
      <c r="J72" s="165"/>
      <c r="K72" s="165"/>
      <c r="L72" s="165"/>
      <c r="M72" s="138" t="n">
        <f aca="false">'Приложение 1'!L225</f>
        <v>6201220</v>
      </c>
      <c r="N72" s="163" t="n">
        <f aca="false">SUM(J72:M72)</f>
        <v>6201220</v>
      </c>
    </row>
    <row r="73" s="172" customFormat="true" ht="15.75" hidden="false" customHeight="false" outlineLevel="0" collapsed="false">
      <c r="A73" s="170"/>
      <c r="B73" s="167" t="s">
        <v>693</v>
      </c>
      <c r="C73" s="138" t="n">
        <f aca="false">'Приложение 1'!H549</f>
        <v>2555.1</v>
      </c>
      <c r="D73" s="168" t="n">
        <f aca="false">'Приложение 1'!K549</f>
        <v>114</v>
      </c>
      <c r="E73" s="171"/>
      <c r="F73" s="171"/>
      <c r="G73" s="171"/>
      <c r="H73" s="165" t="n">
        <v>6</v>
      </c>
      <c r="I73" s="165" t="n">
        <f aca="false">H73</f>
        <v>6</v>
      </c>
      <c r="J73" s="165"/>
      <c r="K73" s="165"/>
      <c r="L73" s="165"/>
      <c r="M73" s="138" t="n">
        <f aca="false">'Приложение 1'!L549</f>
        <v>10532676</v>
      </c>
      <c r="N73" s="163" t="n">
        <f aca="false">SUM(J73:M73)</f>
        <v>10532676</v>
      </c>
    </row>
    <row r="74" s="172" customFormat="true" ht="15.75" hidden="false" customHeight="false" outlineLevel="0" collapsed="false">
      <c r="A74" s="166" t="s">
        <v>905</v>
      </c>
      <c r="B74" s="167" t="s">
        <v>906</v>
      </c>
      <c r="C74" s="138" t="n">
        <f aca="false">C75</f>
        <v>535.6</v>
      </c>
      <c r="D74" s="168" t="n">
        <f aca="false">D75</f>
        <v>15</v>
      </c>
      <c r="E74" s="138"/>
      <c r="F74" s="138"/>
      <c r="G74" s="138"/>
      <c r="H74" s="168" t="n">
        <f aca="false">H75</f>
        <v>1</v>
      </c>
      <c r="I74" s="165" t="n">
        <f aca="false">H74</f>
        <v>1</v>
      </c>
      <c r="J74" s="165"/>
      <c r="K74" s="165"/>
      <c r="L74" s="165"/>
      <c r="M74" s="138" t="n">
        <f aca="false">M75</f>
        <v>1193954</v>
      </c>
      <c r="N74" s="163" t="n">
        <f aca="false">SUM(J74:M74)</f>
        <v>1193954</v>
      </c>
    </row>
    <row r="75" s="172" customFormat="true" ht="15.75" hidden="false" customHeight="false" outlineLevel="0" collapsed="false">
      <c r="A75" s="170"/>
      <c r="B75" s="167" t="s">
        <v>693</v>
      </c>
      <c r="C75" s="138" t="n">
        <f aca="false">'Приложение 1'!H556</f>
        <v>535.6</v>
      </c>
      <c r="D75" s="168" t="n">
        <f aca="false">'Приложение 1'!K556</f>
        <v>15</v>
      </c>
      <c r="E75" s="171"/>
      <c r="F75" s="171"/>
      <c r="G75" s="171"/>
      <c r="H75" s="165" t="n">
        <v>1</v>
      </c>
      <c r="I75" s="165" t="n">
        <f aca="false">H75</f>
        <v>1</v>
      </c>
      <c r="J75" s="165"/>
      <c r="K75" s="165"/>
      <c r="L75" s="165"/>
      <c r="M75" s="138" t="n">
        <f aca="false">'Приложение 1'!L556</f>
        <v>1193954</v>
      </c>
      <c r="N75" s="163" t="n">
        <f aca="false">SUM(J75:M75)</f>
        <v>1193954</v>
      </c>
    </row>
    <row r="76" customFormat="false" ht="15.75" hidden="false" customHeight="false" outlineLevel="0" collapsed="false">
      <c r="A76" s="166" t="s">
        <v>909</v>
      </c>
      <c r="B76" s="167" t="s">
        <v>400</v>
      </c>
      <c r="C76" s="138" t="n">
        <f aca="false">SUM(C77:C78)</f>
        <v>1630.8</v>
      </c>
      <c r="D76" s="168" t="n">
        <v>72</v>
      </c>
      <c r="E76" s="165"/>
      <c r="F76" s="165"/>
      <c r="G76" s="165"/>
      <c r="H76" s="165" t="n">
        <f aca="false">SUM(H77:H78)</f>
        <v>2</v>
      </c>
      <c r="I76" s="165" t="n">
        <f aca="false">H76</f>
        <v>2</v>
      </c>
      <c r="J76" s="165"/>
      <c r="K76" s="165"/>
      <c r="L76" s="165"/>
      <c r="M76" s="138" t="n">
        <f aca="false">SUM(M77:M78)</f>
        <v>2402696</v>
      </c>
      <c r="N76" s="163" t="n">
        <f aca="false">SUM(J76:M76)</f>
        <v>2402696</v>
      </c>
    </row>
    <row r="77" customFormat="false" ht="15.75" hidden="false" customHeight="false" outlineLevel="0" collapsed="false">
      <c r="A77" s="170"/>
      <c r="B77" s="167" t="s">
        <v>267</v>
      </c>
      <c r="C77" s="138" t="n">
        <f aca="false">'Приложение 1'!H228</f>
        <v>815.4</v>
      </c>
      <c r="D77" s="168" t="n">
        <f aca="false">'Приложение 1'!K228</f>
        <v>36</v>
      </c>
      <c r="E77" s="171"/>
      <c r="F77" s="171"/>
      <c r="G77" s="171"/>
      <c r="H77" s="165" t="n">
        <v>1</v>
      </c>
      <c r="I77" s="165" t="n">
        <f aca="false">H77</f>
        <v>1</v>
      </c>
      <c r="J77" s="165"/>
      <c r="K77" s="165"/>
      <c r="L77" s="165"/>
      <c r="M77" s="138" t="n">
        <f aca="false">'Приложение 1'!L228</f>
        <v>949270</v>
      </c>
      <c r="N77" s="163" t="n">
        <f aca="false">SUM(J77:M77)</f>
        <v>949270</v>
      </c>
    </row>
    <row r="78" customFormat="false" ht="15.75" hidden="false" customHeight="false" outlineLevel="0" collapsed="false">
      <c r="A78" s="170"/>
      <c r="B78" s="167" t="s">
        <v>693</v>
      </c>
      <c r="C78" s="138" t="n">
        <f aca="false">'Приложение 1'!H558</f>
        <v>815.4</v>
      </c>
      <c r="D78" s="168" t="n">
        <f aca="false">'Приложение 1'!K558</f>
        <v>36</v>
      </c>
      <c r="E78" s="171"/>
      <c r="F78" s="171"/>
      <c r="G78" s="171"/>
      <c r="H78" s="165" t="n">
        <v>1</v>
      </c>
      <c r="I78" s="165" t="n">
        <f aca="false">H78</f>
        <v>1</v>
      </c>
      <c r="J78" s="165"/>
      <c r="K78" s="165"/>
      <c r="L78" s="165"/>
      <c r="M78" s="138" t="n">
        <f aca="false">'Приложение 1'!L558</f>
        <v>1453426</v>
      </c>
      <c r="N78" s="163" t="n">
        <f aca="false">SUM(J78:M78)</f>
        <v>1453426</v>
      </c>
    </row>
    <row r="79" customFormat="false" ht="15.75" hidden="false" customHeight="false" outlineLevel="0" collapsed="false">
      <c r="A79" s="166" t="s">
        <v>909</v>
      </c>
      <c r="B79" s="167" t="s">
        <v>1409</v>
      </c>
      <c r="C79" s="138" t="n">
        <f aca="false">C80</f>
        <v>822.4</v>
      </c>
      <c r="D79" s="168" t="n">
        <f aca="false">D80</f>
        <v>35</v>
      </c>
      <c r="E79" s="138"/>
      <c r="F79" s="138"/>
      <c r="G79" s="138"/>
      <c r="H79" s="168" t="n">
        <f aca="false">H80</f>
        <v>1</v>
      </c>
      <c r="I79" s="165" t="n">
        <f aca="false">H79</f>
        <v>1</v>
      </c>
      <c r="J79" s="165"/>
      <c r="K79" s="165"/>
      <c r="L79" s="165"/>
      <c r="M79" s="138" t="n">
        <f aca="false">M80</f>
        <v>3766719</v>
      </c>
      <c r="N79" s="163" t="n">
        <f aca="false">SUM(J79:M79)</f>
        <v>3766719</v>
      </c>
    </row>
    <row r="80" s="172" customFormat="true" ht="15.75" hidden="false" customHeight="false" outlineLevel="0" collapsed="false">
      <c r="A80" s="170"/>
      <c r="B80" s="167" t="s">
        <v>693</v>
      </c>
      <c r="C80" s="138" t="n">
        <f aca="false">'Приложение 1'!H560</f>
        <v>822.4</v>
      </c>
      <c r="D80" s="168" t="n">
        <f aca="false">'Приложение 1'!K560</f>
        <v>35</v>
      </c>
      <c r="E80" s="171"/>
      <c r="F80" s="171"/>
      <c r="G80" s="171"/>
      <c r="H80" s="165" t="n">
        <v>1</v>
      </c>
      <c r="I80" s="165" t="n">
        <f aca="false">H80</f>
        <v>1</v>
      </c>
      <c r="J80" s="165"/>
      <c r="K80" s="165"/>
      <c r="L80" s="165"/>
      <c r="M80" s="138" t="n">
        <f aca="false">'Приложение 1'!L560</f>
        <v>3766719</v>
      </c>
      <c r="N80" s="163" t="n">
        <f aca="false">SUM(J80:M80)</f>
        <v>3766719</v>
      </c>
    </row>
    <row r="81" customFormat="false" ht="15.75" hidden="false" customHeight="false" outlineLevel="0" collapsed="false">
      <c r="A81" s="166" t="s">
        <v>222</v>
      </c>
      <c r="B81" s="167" t="s">
        <v>131</v>
      </c>
      <c r="C81" s="138" t="n">
        <f aca="false">C82</f>
        <v>31822.7</v>
      </c>
      <c r="D81" s="168" t="n">
        <v>1200</v>
      </c>
      <c r="E81" s="165"/>
      <c r="F81" s="165"/>
      <c r="G81" s="165"/>
      <c r="H81" s="165" t="n">
        <f aca="false">H82</f>
        <v>34</v>
      </c>
      <c r="I81" s="165" t="n">
        <f aca="false">H81</f>
        <v>34</v>
      </c>
      <c r="J81" s="165"/>
      <c r="K81" s="165"/>
      <c r="L81" s="165"/>
      <c r="M81" s="138" t="n">
        <f aca="false">M82</f>
        <v>56579116.5</v>
      </c>
      <c r="N81" s="163" t="n">
        <f aca="false">SUM(J81:M81)</f>
        <v>56579116.5</v>
      </c>
    </row>
    <row r="82" customFormat="false" ht="15.75" hidden="false" customHeight="false" outlineLevel="0" collapsed="false">
      <c r="A82" s="166" t="s">
        <v>224</v>
      </c>
      <c r="B82" s="167" t="s">
        <v>133</v>
      </c>
      <c r="C82" s="138" t="n">
        <f aca="false">SUM(C83:C85)</f>
        <v>31822.7</v>
      </c>
      <c r="D82" s="168" t="n">
        <v>1200</v>
      </c>
      <c r="E82" s="165"/>
      <c r="F82" s="165"/>
      <c r="G82" s="165"/>
      <c r="H82" s="165" t="n">
        <f aca="false">SUM(H83:H85)</f>
        <v>34</v>
      </c>
      <c r="I82" s="165" t="n">
        <f aca="false">H82</f>
        <v>34</v>
      </c>
      <c r="J82" s="165"/>
      <c r="K82" s="165"/>
      <c r="L82" s="165"/>
      <c r="M82" s="138" t="n">
        <f aca="false">SUM(M83:M85)</f>
        <v>56579116.5</v>
      </c>
      <c r="N82" s="163" t="n">
        <f aca="false">SUM(J82:M82)</f>
        <v>56579116.5</v>
      </c>
    </row>
    <row r="83" customFormat="false" ht="15.75" hidden="false" customHeight="false" outlineLevel="0" collapsed="false">
      <c r="A83" s="170"/>
      <c r="B83" s="167" t="s">
        <v>32</v>
      </c>
      <c r="C83" s="138" t="n">
        <f aca="false">'Приложение 1'!H59</f>
        <v>6650.3</v>
      </c>
      <c r="D83" s="168" t="n">
        <f aca="false">'Приложение 1'!K59</f>
        <v>396</v>
      </c>
      <c r="E83" s="171"/>
      <c r="F83" s="171"/>
      <c r="G83" s="171"/>
      <c r="H83" s="165" t="n">
        <v>9</v>
      </c>
      <c r="I83" s="165" t="n">
        <f aca="false">H83</f>
        <v>9</v>
      </c>
      <c r="J83" s="165"/>
      <c r="K83" s="165"/>
      <c r="L83" s="165"/>
      <c r="M83" s="138" t="n">
        <f aca="false">'Приложение 1'!L59</f>
        <v>9394259.69</v>
      </c>
      <c r="N83" s="163" t="n">
        <f aca="false">SUM(J83:M83)</f>
        <v>9394259.69</v>
      </c>
    </row>
    <row r="84" customFormat="false" ht="15.75" hidden="false" customHeight="false" outlineLevel="0" collapsed="false">
      <c r="A84" s="170"/>
      <c r="B84" s="167" t="s">
        <v>267</v>
      </c>
      <c r="C84" s="138" t="n">
        <f aca="false">'Приложение 1'!H231</f>
        <v>10132.3</v>
      </c>
      <c r="D84" s="168" t="n">
        <v>576</v>
      </c>
      <c r="E84" s="171"/>
      <c r="F84" s="171"/>
      <c r="G84" s="171"/>
      <c r="H84" s="165" t="n">
        <v>8</v>
      </c>
      <c r="I84" s="165" t="n">
        <f aca="false">H84</f>
        <v>8</v>
      </c>
      <c r="J84" s="165"/>
      <c r="K84" s="165"/>
      <c r="L84" s="165"/>
      <c r="M84" s="138" t="n">
        <f aca="false">'Приложение 1'!L231</f>
        <v>14923765</v>
      </c>
      <c r="N84" s="163" t="n">
        <f aca="false">SUM(J84:M84)</f>
        <v>14923765</v>
      </c>
    </row>
    <row r="85" s="172" customFormat="true" ht="15.75" hidden="false" customHeight="false" outlineLevel="0" collapsed="false">
      <c r="A85" s="170"/>
      <c r="B85" s="167" t="s">
        <v>693</v>
      </c>
      <c r="C85" s="138" t="n">
        <f aca="false">'Приложение 1'!H563</f>
        <v>15040.1</v>
      </c>
      <c r="D85" s="168" t="n">
        <f aca="false">'Приложение 1'!K563</f>
        <v>711</v>
      </c>
      <c r="E85" s="171"/>
      <c r="F85" s="171"/>
      <c r="G85" s="171"/>
      <c r="H85" s="165" t="n">
        <v>17</v>
      </c>
      <c r="I85" s="165" t="n">
        <f aca="false">SUM(E85:H85)</f>
        <v>17</v>
      </c>
      <c r="J85" s="165"/>
      <c r="K85" s="165"/>
      <c r="L85" s="165"/>
      <c r="M85" s="138" t="n">
        <f aca="false">'Приложение 1'!L563</f>
        <v>32261091.81</v>
      </c>
      <c r="N85" s="163" t="n">
        <f aca="false">SUM(J85:M85)</f>
        <v>32261091.81</v>
      </c>
    </row>
    <row r="86" customFormat="false" ht="15.75" hidden="false" customHeight="false" outlineLevel="0" collapsed="false">
      <c r="A86" s="166" t="s">
        <v>236</v>
      </c>
      <c r="B86" s="167" t="s">
        <v>416</v>
      </c>
      <c r="C86" s="138" t="n">
        <f aca="false">C89+C91+C93+C96</f>
        <v>4822.9</v>
      </c>
      <c r="D86" s="168" t="n">
        <v>324</v>
      </c>
      <c r="E86" s="165"/>
      <c r="F86" s="165"/>
      <c r="G86" s="165"/>
      <c r="H86" s="165" t="n">
        <f aca="false">H87+H89+H91+H93+H96</f>
        <v>9</v>
      </c>
      <c r="I86" s="165" t="n">
        <f aca="false">H86</f>
        <v>9</v>
      </c>
      <c r="J86" s="165"/>
      <c r="K86" s="165"/>
      <c r="L86" s="165"/>
      <c r="M86" s="138" t="n">
        <f aca="false">M87+M89+M91+M93+M96</f>
        <v>10455469</v>
      </c>
      <c r="N86" s="163" t="n">
        <f aca="false">SUM(J86:M86)</f>
        <v>10455469</v>
      </c>
    </row>
    <row r="87" customFormat="false" ht="15.75" hidden="false" customHeight="false" outlineLevel="0" collapsed="false">
      <c r="A87" s="166" t="s">
        <v>238</v>
      </c>
      <c r="B87" s="167" t="s">
        <v>417</v>
      </c>
      <c r="C87" s="138" t="n">
        <f aca="false">SUM(C88:C88)</f>
        <v>556.3</v>
      </c>
      <c r="D87" s="168" t="n">
        <v>48</v>
      </c>
      <c r="E87" s="165"/>
      <c r="F87" s="165"/>
      <c r="G87" s="165"/>
      <c r="H87" s="165" t="n">
        <f aca="false">SUM(H88:H88)</f>
        <v>1</v>
      </c>
      <c r="I87" s="165" t="n">
        <f aca="false">H87</f>
        <v>1</v>
      </c>
      <c r="J87" s="165"/>
      <c r="K87" s="165"/>
      <c r="L87" s="165"/>
      <c r="M87" s="138" t="n">
        <f aca="false">M88</f>
        <v>743535</v>
      </c>
      <c r="N87" s="163" t="n">
        <f aca="false">SUM(J87:M87)</f>
        <v>743535</v>
      </c>
    </row>
    <row r="88" customFormat="false" ht="15.75" hidden="false" customHeight="false" outlineLevel="0" collapsed="false">
      <c r="A88" s="170"/>
      <c r="B88" s="167" t="s">
        <v>267</v>
      </c>
      <c r="C88" s="138" t="n">
        <f aca="false">'Приложение 1'!H241</f>
        <v>556.3</v>
      </c>
      <c r="D88" s="168" t="n">
        <f aca="false">'Приложение 1'!K241</f>
        <v>24</v>
      </c>
      <c r="E88" s="171"/>
      <c r="F88" s="171"/>
      <c r="G88" s="171"/>
      <c r="H88" s="165" t="n">
        <v>1</v>
      </c>
      <c r="I88" s="165" t="n">
        <f aca="false">H88</f>
        <v>1</v>
      </c>
      <c r="J88" s="165"/>
      <c r="K88" s="165"/>
      <c r="L88" s="165"/>
      <c r="M88" s="138" t="n">
        <f aca="false">'Приложение 1'!L242</f>
        <v>743535</v>
      </c>
      <c r="N88" s="163" t="n">
        <f aca="false">SUM(J88:M88)</f>
        <v>743535</v>
      </c>
    </row>
    <row r="89" customFormat="false" ht="15.75" hidden="false" customHeight="false" outlineLevel="0" collapsed="false">
      <c r="A89" s="166" t="s">
        <v>242</v>
      </c>
      <c r="B89" s="167" t="s">
        <v>419</v>
      </c>
      <c r="C89" s="138" t="n">
        <f aca="false">SUM(C90:C90)</f>
        <v>827.8</v>
      </c>
      <c r="D89" s="168" t="n">
        <v>72</v>
      </c>
      <c r="E89" s="165"/>
      <c r="F89" s="165"/>
      <c r="G89" s="165"/>
      <c r="H89" s="165" t="n">
        <f aca="false">SUM(H90:H90)</f>
        <v>1</v>
      </c>
      <c r="I89" s="165" t="n">
        <f aca="false">H89</f>
        <v>1</v>
      </c>
      <c r="J89" s="165"/>
      <c r="K89" s="165"/>
      <c r="L89" s="165"/>
      <c r="M89" s="138" t="n">
        <f aca="false">M90</f>
        <v>1363910</v>
      </c>
      <c r="N89" s="163" t="n">
        <f aca="false">SUM(J89:M89)</f>
        <v>1363910</v>
      </c>
    </row>
    <row r="90" customFormat="false" ht="15.75" hidden="false" customHeight="false" outlineLevel="0" collapsed="false">
      <c r="A90" s="170"/>
      <c r="B90" s="167" t="s">
        <v>267</v>
      </c>
      <c r="C90" s="138" t="n">
        <f aca="false">'Приложение 1'!H243</f>
        <v>827.8</v>
      </c>
      <c r="D90" s="168" t="n">
        <f aca="false">'Приложение 1'!K243</f>
        <v>36</v>
      </c>
      <c r="E90" s="171"/>
      <c r="F90" s="171"/>
      <c r="G90" s="171"/>
      <c r="H90" s="165" t="n">
        <v>1</v>
      </c>
      <c r="I90" s="165" t="n">
        <f aca="false">H90</f>
        <v>1</v>
      </c>
      <c r="J90" s="165"/>
      <c r="K90" s="165"/>
      <c r="L90" s="165"/>
      <c r="M90" s="138" t="n">
        <f aca="false">'Приложение 1'!L244</f>
        <v>1363910</v>
      </c>
      <c r="N90" s="163" t="n">
        <f aca="false">SUM(J90:M90)</f>
        <v>1363910</v>
      </c>
    </row>
    <row r="91" customFormat="false" ht="15.75" hidden="false" customHeight="false" outlineLevel="0" collapsed="false">
      <c r="A91" s="166" t="s">
        <v>1410</v>
      </c>
      <c r="B91" s="167" t="s">
        <v>421</v>
      </c>
      <c r="C91" s="138" t="n">
        <f aca="false">SUM(C92:C92)</f>
        <v>491</v>
      </c>
      <c r="D91" s="168" t="n">
        <v>72</v>
      </c>
      <c r="E91" s="165"/>
      <c r="F91" s="165"/>
      <c r="G91" s="165"/>
      <c r="H91" s="165" t="n">
        <f aca="false">SUM(H92:H92)</f>
        <v>1</v>
      </c>
      <c r="I91" s="165" t="n">
        <f aca="false">H91</f>
        <v>1</v>
      </c>
      <c r="J91" s="165"/>
      <c r="K91" s="165"/>
      <c r="L91" s="165"/>
      <c r="M91" s="138" t="n">
        <f aca="false">M92</f>
        <v>838243</v>
      </c>
      <c r="N91" s="163" t="n">
        <f aca="false">SUM(J91:M91)</f>
        <v>838243</v>
      </c>
    </row>
    <row r="92" customFormat="false" ht="15.75" hidden="false" customHeight="false" outlineLevel="0" collapsed="false">
      <c r="A92" s="170"/>
      <c r="B92" s="167" t="s">
        <v>267</v>
      </c>
      <c r="C92" s="138" t="n">
        <f aca="false">'Приложение 1'!H245</f>
        <v>491</v>
      </c>
      <c r="D92" s="168" t="n">
        <f aca="false">'Приложение 1'!K245</f>
        <v>36</v>
      </c>
      <c r="E92" s="171"/>
      <c r="F92" s="171"/>
      <c r="G92" s="171"/>
      <c r="H92" s="165" t="n">
        <v>1</v>
      </c>
      <c r="I92" s="165" t="n">
        <f aca="false">H92</f>
        <v>1</v>
      </c>
      <c r="J92" s="165"/>
      <c r="K92" s="165"/>
      <c r="L92" s="165"/>
      <c r="M92" s="138" t="n">
        <f aca="false">'Приложение 1'!L245</f>
        <v>838243</v>
      </c>
      <c r="N92" s="163" t="n">
        <f aca="false">SUM(J92:M92)</f>
        <v>838243</v>
      </c>
    </row>
    <row r="93" customFormat="false" ht="15.75" hidden="false" customHeight="false" outlineLevel="0" collapsed="false">
      <c r="A93" s="166" t="s">
        <v>1411</v>
      </c>
      <c r="B93" s="167" t="s">
        <v>424</v>
      </c>
      <c r="C93" s="138" t="n">
        <f aca="false">SUM(C94:C95)</f>
        <v>3175.4</v>
      </c>
      <c r="D93" s="168" t="n">
        <v>108</v>
      </c>
      <c r="E93" s="165"/>
      <c r="F93" s="165"/>
      <c r="G93" s="165"/>
      <c r="H93" s="165" t="n">
        <f aca="false">SUM(H94:H95)</f>
        <v>5</v>
      </c>
      <c r="I93" s="165" t="n">
        <f aca="false">H93</f>
        <v>5</v>
      </c>
      <c r="J93" s="165"/>
      <c r="K93" s="165"/>
      <c r="L93" s="165"/>
      <c r="M93" s="138" t="n">
        <f aca="false">M94+M95</f>
        <v>6555952</v>
      </c>
      <c r="N93" s="163" t="n">
        <f aca="false">SUM(J93:M93)</f>
        <v>6555952</v>
      </c>
    </row>
    <row r="94" customFormat="false" ht="15.75" hidden="false" customHeight="false" outlineLevel="0" collapsed="false">
      <c r="A94" s="170"/>
      <c r="B94" s="167" t="s">
        <v>267</v>
      </c>
      <c r="C94" s="138" t="n">
        <f aca="false">'Приложение 1'!H247</f>
        <v>1334.3</v>
      </c>
      <c r="D94" s="168" t="n">
        <f aca="false">'Приложение 1'!K247</f>
        <v>72</v>
      </c>
      <c r="E94" s="171"/>
      <c r="F94" s="171"/>
      <c r="G94" s="171"/>
      <c r="H94" s="165" t="n">
        <v>2</v>
      </c>
      <c r="I94" s="165" t="n">
        <f aca="false">H94</f>
        <v>2</v>
      </c>
      <c r="J94" s="165"/>
      <c r="K94" s="165"/>
      <c r="L94" s="165"/>
      <c r="M94" s="138" t="n">
        <f aca="false">'Приложение 1'!L247</f>
        <v>1800258</v>
      </c>
      <c r="N94" s="163" t="n">
        <f aca="false">SUM(J94:M94)</f>
        <v>1800258</v>
      </c>
    </row>
    <row r="95" customFormat="false" ht="15.75" hidden="false" customHeight="false" outlineLevel="0" collapsed="false">
      <c r="A95" s="170"/>
      <c r="B95" s="167" t="s">
        <v>693</v>
      </c>
      <c r="C95" s="138" t="n">
        <f aca="false">'Приложение 1'!H582</f>
        <v>1841.1</v>
      </c>
      <c r="D95" s="168" t="n">
        <f aca="false">'Приложение 1'!K582</f>
        <v>54</v>
      </c>
      <c r="E95" s="171"/>
      <c r="F95" s="171"/>
      <c r="G95" s="171"/>
      <c r="H95" s="165" t="n">
        <v>3</v>
      </c>
      <c r="I95" s="165" t="n">
        <f aca="false">H95</f>
        <v>3</v>
      </c>
      <c r="J95" s="165"/>
      <c r="K95" s="165"/>
      <c r="L95" s="165"/>
      <c r="M95" s="138" t="n">
        <f aca="false">'Приложение 1'!L582</f>
        <v>4755694</v>
      </c>
      <c r="N95" s="163" t="n">
        <f aca="false">SUM(J95:M95)</f>
        <v>4755694</v>
      </c>
    </row>
    <row r="96" customFormat="false" ht="15.75" hidden="false" customHeight="false" outlineLevel="0" collapsed="false">
      <c r="A96" s="166" t="s">
        <v>1412</v>
      </c>
      <c r="B96" s="167" t="s">
        <v>430</v>
      </c>
      <c r="C96" s="138" t="n">
        <f aca="false">SUM(C97:C97)</f>
        <v>328.7</v>
      </c>
      <c r="D96" s="168" t="n">
        <v>72</v>
      </c>
      <c r="E96" s="165"/>
      <c r="F96" s="165"/>
      <c r="G96" s="165"/>
      <c r="H96" s="165" t="n">
        <f aca="false">SUM(H97:H97)</f>
        <v>1</v>
      </c>
      <c r="I96" s="165" t="n">
        <f aca="false">H96</f>
        <v>1</v>
      </c>
      <c r="J96" s="165"/>
      <c r="K96" s="165"/>
      <c r="L96" s="165"/>
      <c r="M96" s="138" t="n">
        <f aca="false">M97+M98</f>
        <v>953829</v>
      </c>
      <c r="N96" s="163" t="n">
        <f aca="false">SUM(J96:M96)</f>
        <v>953829</v>
      </c>
    </row>
    <row r="97" customFormat="false" ht="15.75" hidden="false" customHeight="false" outlineLevel="0" collapsed="false">
      <c r="A97" s="170"/>
      <c r="B97" s="167" t="s">
        <v>267</v>
      </c>
      <c r="C97" s="138" t="n">
        <f aca="false">'Приложение 1'!H250</f>
        <v>328.7</v>
      </c>
      <c r="D97" s="168" t="n">
        <f aca="false">'Приложение 1'!K250</f>
        <v>24</v>
      </c>
      <c r="E97" s="171"/>
      <c r="F97" s="171"/>
      <c r="G97" s="171"/>
      <c r="H97" s="165" t="n">
        <v>1</v>
      </c>
      <c r="I97" s="165" t="n">
        <f aca="false">H97</f>
        <v>1</v>
      </c>
      <c r="J97" s="165"/>
      <c r="K97" s="165"/>
      <c r="L97" s="165"/>
      <c r="M97" s="138" t="n">
        <f aca="false">'Приложение 1'!L250</f>
        <v>556114</v>
      </c>
      <c r="N97" s="163" t="n">
        <f aca="false">SUM(J97:M97)</f>
        <v>556114</v>
      </c>
    </row>
    <row r="98" customFormat="false" ht="15.75" hidden="false" customHeight="false" outlineLevel="0" collapsed="false">
      <c r="A98" s="170"/>
      <c r="B98" s="167" t="s">
        <v>693</v>
      </c>
      <c r="C98" s="138" t="n">
        <f aca="false">'Приложение 1'!H586</f>
        <v>205.1</v>
      </c>
      <c r="D98" s="168" t="n">
        <f aca="false">'Приложение 1'!K586</f>
        <v>13</v>
      </c>
      <c r="E98" s="171"/>
      <c r="F98" s="171"/>
      <c r="G98" s="171"/>
      <c r="H98" s="165" t="n">
        <v>1</v>
      </c>
      <c r="I98" s="165" t="n">
        <f aca="false">H98</f>
        <v>1</v>
      </c>
      <c r="J98" s="165"/>
      <c r="K98" s="165"/>
      <c r="L98" s="165"/>
      <c r="M98" s="138" t="n">
        <f aca="false">'Приложение 1'!L586</f>
        <v>397715</v>
      </c>
      <c r="N98" s="163" t="n">
        <f aca="false">SUM(J98:M98)</f>
        <v>397715</v>
      </c>
    </row>
    <row r="99" customFormat="false" ht="15.75" hidden="false" customHeight="false" outlineLevel="0" collapsed="false">
      <c r="A99" s="166" t="s">
        <v>1413</v>
      </c>
      <c r="B99" s="167" t="s">
        <v>607</v>
      </c>
      <c r="C99" s="138" t="n">
        <f aca="false">C100+C103+C106+C108</f>
        <v>4122.28</v>
      </c>
      <c r="D99" s="168" t="n">
        <f aca="false">D100+D103+D106+D108</f>
        <v>158</v>
      </c>
      <c r="E99" s="168"/>
      <c r="F99" s="168"/>
      <c r="G99" s="168"/>
      <c r="H99" s="168" t="n">
        <f aca="false">H100+H103+H106+H108</f>
        <v>7</v>
      </c>
      <c r="I99" s="168" t="n">
        <f aca="false">I100+I103+I106+I108</f>
        <v>7</v>
      </c>
      <c r="J99" s="138"/>
      <c r="K99" s="138"/>
      <c r="L99" s="138"/>
      <c r="M99" s="138" t="n">
        <f aca="false">M100+M103+M106+M108</f>
        <v>5981595.18</v>
      </c>
      <c r="N99" s="138" t="n">
        <f aca="false">N100+N103+N106+N108</f>
        <v>5981595.18</v>
      </c>
    </row>
    <row r="100" customFormat="false" ht="15.75" hidden="false" customHeight="false" outlineLevel="0" collapsed="false">
      <c r="A100" s="166" t="s">
        <v>608</v>
      </c>
      <c r="B100" s="167" t="s">
        <v>609</v>
      </c>
      <c r="C100" s="138" t="n">
        <f aca="false">SUM(C101:C102)</f>
        <v>630.6</v>
      </c>
      <c r="D100" s="168" t="n">
        <f aca="false">SUM(D101:D102)</f>
        <v>36</v>
      </c>
      <c r="E100" s="168"/>
      <c r="F100" s="168"/>
      <c r="G100" s="168"/>
      <c r="H100" s="168" t="n">
        <f aca="false">SUM(H101:H102)</f>
        <v>2</v>
      </c>
      <c r="I100" s="168" t="n">
        <f aca="false">SUM(I101:I102)</f>
        <v>2</v>
      </c>
      <c r="J100" s="138"/>
      <c r="K100" s="138"/>
      <c r="L100" s="138"/>
      <c r="M100" s="138" t="n">
        <f aca="false">SUM(M101:M102)</f>
        <v>685737</v>
      </c>
      <c r="N100" s="138" t="n">
        <f aca="false">SUM(N101:N102)</f>
        <v>685737</v>
      </c>
    </row>
    <row r="101" customFormat="false" ht="15.75" hidden="false" customHeight="false" outlineLevel="0" collapsed="false">
      <c r="A101" s="170"/>
      <c r="B101" s="167" t="s">
        <v>267</v>
      </c>
      <c r="C101" s="138" t="n">
        <f aca="false">'Приложение 1'!H345</f>
        <v>317.6</v>
      </c>
      <c r="D101" s="168" t="n">
        <f aca="false">'Приложение 1'!K345</f>
        <v>12</v>
      </c>
      <c r="E101" s="174"/>
      <c r="F101" s="174"/>
      <c r="G101" s="174"/>
      <c r="H101" s="168" t="n">
        <v>1</v>
      </c>
      <c r="I101" s="168" t="n">
        <f aca="false">H101</f>
        <v>1</v>
      </c>
      <c r="J101" s="165"/>
      <c r="K101" s="165"/>
      <c r="L101" s="165"/>
      <c r="M101" s="138" t="n">
        <f aca="false">'Приложение 1'!L345</f>
        <v>370000</v>
      </c>
      <c r="N101" s="163" t="n">
        <f aca="false">SUM(J101:M101)</f>
        <v>370000</v>
      </c>
    </row>
    <row r="102" customFormat="false" ht="15.75" hidden="false" customHeight="false" outlineLevel="0" collapsed="false">
      <c r="A102" s="170"/>
      <c r="B102" s="167" t="s">
        <v>693</v>
      </c>
      <c r="C102" s="138" t="n">
        <f aca="false">'Приложение 1'!H770</f>
        <v>313</v>
      </c>
      <c r="D102" s="168" t="n">
        <f aca="false">'Приложение 1'!K771</f>
        <v>24</v>
      </c>
      <c r="E102" s="174"/>
      <c r="F102" s="174"/>
      <c r="G102" s="174"/>
      <c r="H102" s="168" t="n">
        <v>1</v>
      </c>
      <c r="I102" s="168" t="n">
        <f aca="false">H102</f>
        <v>1</v>
      </c>
      <c r="J102" s="165"/>
      <c r="K102" s="165"/>
      <c r="L102" s="165"/>
      <c r="M102" s="138" t="n">
        <f aca="false">'Приложение 1'!L771</f>
        <v>315737</v>
      </c>
      <c r="N102" s="163" t="n">
        <f aca="false">SUM(J102:M102)</f>
        <v>315737</v>
      </c>
    </row>
    <row r="103" customFormat="false" ht="15.75" hidden="false" customHeight="false" outlineLevel="0" collapsed="false">
      <c r="A103" s="166" t="s">
        <v>612</v>
      </c>
      <c r="B103" s="167" t="s">
        <v>613</v>
      </c>
      <c r="C103" s="138" t="n">
        <f aca="false">SUM(C104:C105)</f>
        <v>2216.91</v>
      </c>
      <c r="D103" s="168" t="n">
        <f aca="false">SUM(D104:D105)</f>
        <v>86</v>
      </c>
      <c r="E103" s="168"/>
      <c r="F103" s="168"/>
      <c r="G103" s="168"/>
      <c r="H103" s="168" t="n">
        <f aca="false">SUM(H104:H105)</f>
        <v>3</v>
      </c>
      <c r="I103" s="168" t="n">
        <f aca="false">SUM(I104:I105)</f>
        <v>3</v>
      </c>
      <c r="J103" s="138"/>
      <c r="K103" s="138"/>
      <c r="L103" s="138"/>
      <c r="M103" s="138" t="n">
        <f aca="false">SUM(M104:M105)</f>
        <v>3443189</v>
      </c>
      <c r="N103" s="138" t="n">
        <f aca="false">SUM(N104:N105)</f>
        <v>3443189</v>
      </c>
    </row>
    <row r="104" customFormat="false" ht="15.75" hidden="false" customHeight="false" outlineLevel="0" collapsed="false">
      <c r="A104" s="170"/>
      <c r="B104" s="167" t="s">
        <v>267</v>
      </c>
      <c r="C104" s="138" t="n">
        <f aca="false">'Приложение 1'!H347</f>
        <v>470.04</v>
      </c>
      <c r="D104" s="168" t="n">
        <f aca="false">'Приложение 1'!K347</f>
        <v>24</v>
      </c>
      <c r="E104" s="174"/>
      <c r="F104" s="174"/>
      <c r="G104" s="174"/>
      <c r="H104" s="168" t="n">
        <v>1</v>
      </c>
      <c r="I104" s="168" t="n">
        <f aca="false">H104</f>
        <v>1</v>
      </c>
      <c r="J104" s="165"/>
      <c r="K104" s="165"/>
      <c r="L104" s="165"/>
      <c r="M104" s="138" t="n">
        <f aca="false">'Приложение 1'!L348</f>
        <v>1462506</v>
      </c>
      <c r="N104" s="163" t="n">
        <f aca="false">SUM(J104:M104)</f>
        <v>1462506</v>
      </c>
    </row>
    <row r="105" customFormat="false" ht="15.75" hidden="false" customHeight="false" outlineLevel="0" collapsed="false">
      <c r="A105" s="170"/>
      <c r="B105" s="167" t="s">
        <v>693</v>
      </c>
      <c r="C105" s="138" t="n">
        <f aca="false">'Приложение 1'!H772</f>
        <v>1746.87</v>
      </c>
      <c r="D105" s="168" t="n">
        <f aca="false">'Приложение 1'!K772</f>
        <v>62</v>
      </c>
      <c r="E105" s="174"/>
      <c r="F105" s="174"/>
      <c r="G105" s="174"/>
      <c r="H105" s="168" t="n">
        <v>2</v>
      </c>
      <c r="I105" s="168" t="n">
        <f aca="false">H105</f>
        <v>2</v>
      </c>
      <c r="J105" s="165"/>
      <c r="K105" s="165"/>
      <c r="L105" s="165"/>
      <c r="M105" s="138" t="n">
        <f aca="false">'Приложение 1'!L772</f>
        <v>1980683</v>
      </c>
      <c r="N105" s="163" t="n">
        <f aca="false">SUM(J105:M105)</f>
        <v>1980683</v>
      </c>
    </row>
    <row r="106" customFormat="false" ht="15.75" hidden="false" customHeight="false" outlineLevel="0" collapsed="false">
      <c r="A106" s="166" t="s">
        <v>616</v>
      </c>
      <c r="B106" s="167" t="s">
        <v>617</v>
      </c>
      <c r="C106" s="138" t="n">
        <f aca="false">SUM(C107:C107)</f>
        <v>569.6</v>
      </c>
      <c r="D106" s="168" t="n">
        <f aca="false">SUM(D107:D107)</f>
        <v>12</v>
      </c>
      <c r="E106" s="168"/>
      <c r="F106" s="168"/>
      <c r="G106" s="168"/>
      <c r="H106" s="168" t="n">
        <f aca="false">SUM(H107:H107)</f>
        <v>1</v>
      </c>
      <c r="I106" s="168" t="n">
        <f aca="false">SUM(I107:I107)</f>
        <v>1</v>
      </c>
      <c r="J106" s="138"/>
      <c r="K106" s="138"/>
      <c r="L106" s="138"/>
      <c r="M106" s="138" t="n">
        <f aca="false">SUM(M107:M107)</f>
        <v>1302978</v>
      </c>
      <c r="N106" s="138" t="n">
        <f aca="false">SUM(N107:N107)</f>
        <v>1302978</v>
      </c>
    </row>
    <row r="107" customFormat="false" ht="15.75" hidden="false" customHeight="false" outlineLevel="0" collapsed="false">
      <c r="A107" s="170"/>
      <c r="B107" s="167" t="s">
        <v>267</v>
      </c>
      <c r="C107" s="138" t="n">
        <f aca="false">'Приложение 1'!H349</f>
        <v>569.6</v>
      </c>
      <c r="D107" s="168" t="n">
        <f aca="false">'Приложение 1'!K349</f>
        <v>12</v>
      </c>
      <c r="E107" s="174"/>
      <c r="F107" s="174"/>
      <c r="G107" s="174"/>
      <c r="H107" s="168" t="n">
        <v>1</v>
      </c>
      <c r="I107" s="168" t="n">
        <f aca="false">H107</f>
        <v>1</v>
      </c>
      <c r="J107" s="165"/>
      <c r="K107" s="165"/>
      <c r="L107" s="165"/>
      <c r="M107" s="138" t="n">
        <f aca="false">'Приложение 1'!L349</f>
        <v>1302978</v>
      </c>
      <c r="N107" s="163" t="n">
        <f aca="false">SUM(J107:M107)</f>
        <v>1302978</v>
      </c>
    </row>
    <row r="108" customFormat="false" ht="15.75" hidden="false" customHeight="false" outlineLevel="0" collapsed="false">
      <c r="A108" s="166" t="s">
        <v>620</v>
      </c>
      <c r="B108" s="167" t="s">
        <v>621</v>
      </c>
      <c r="C108" s="138" t="n">
        <f aca="false">SUM(C109:C109)</f>
        <v>705.17</v>
      </c>
      <c r="D108" s="168" t="n">
        <f aca="false">SUM(D109:D109)</f>
        <v>24</v>
      </c>
      <c r="E108" s="168"/>
      <c r="F108" s="168"/>
      <c r="G108" s="168"/>
      <c r="H108" s="168" t="n">
        <f aca="false">SUM(H109:H109)</f>
        <v>1</v>
      </c>
      <c r="I108" s="168" t="n">
        <f aca="false">SUM(I109:I109)</f>
        <v>1</v>
      </c>
      <c r="J108" s="138"/>
      <c r="K108" s="138"/>
      <c r="L108" s="138"/>
      <c r="M108" s="138" t="n">
        <f aca="false">SUM(M109:M109)</f>
        <v>549691.18</v>
      </c>
      <c r="N108" s="138" t="n">
        <f aca="false">SUM(N109:N109)</f>
        <v>549691.18</v>
      </c>
    </row>
    <row r="109" customFormat="false" ht="15.75" hidden="false" customHeight="false" outlineLevel="0" collapsed="false">
      <c r="A109" s="170"/>
      <c r="B109" s="167" t="s">
        <v>267</v>
      </c>
      <c r="C109" s="138" t="n">
        <f aca="false">'Приложение 1'!H352</f>
        <v>705.17</v>
      </c>
      <c r="D109" s="168" t="n">
        <f aca="false">'Приложение 1'!K352</f>
        <v>24</v>
      </c>
      <c r="E109" s="174"/>
      <c r="F109" s="174"/>
      <c r="G109" s="174"/>
      <c r="H109" s="168" t="n">
        <v>1</v>
      </c>
      <c r="I109" s="168" t="n">
        <f aca="false">H109</f>
        <v>1</v>
      </c>
      <c r="J109" s="165"/>
      <c r="K109" s="165"/>
      <c r="L109" s="165"/>
      <c r="M109" s="138" t="n">
        <f aca="false">'Приложение 1'!L352</f>
        <v>549691.18</v>
      </c>
      <c r="N109" s="163" t="n">
        <f aca="false">SUM(J109:M109)</f>
        <v>549691.18</v>
      </c>
    </row>
    <row r="110" customFormat="false" ht="15.75" hidden="false" customHeight="false" outlineLevel="0" collapsed="false">
      <c r="A110" s="166" t="s">
        <v>1414</v>
      </c>
      <c r="B110" s="167" t="s">
        <v>153</v>
      </c>
      <c r="C110" s="138" t="n">
        <f aca="false">C111</f>
        <v>1139289.82</v>
      </c>
      <c r="D110" s="168" t="n">
        <f aca="false">D111</f>
        <v>54739</v>
      </c>
      <c r="E110" s="168"/>
      <c r="F110" s="168"/>
      <c r="G110" s="168"/>
      <c r="H110" s="168" t="n">
        <f aca="false">H111</f>
        <v>298</v>
      </c>
      <c r="I110" s="168" t="n">
        <f aca="false">I111</f>
        <v>298</v>
      </c>
      <c r="J110" s="138"/>
      <c r="K110" s="138"/>
      <c r="L110" s="138"/>
      <c r="M110" s="138" t="n">
        <f aca="false">M111</f>
        <v>1106032745.98</v>
      </c>
      <c r="N110" s="138" t="n">
        <f aca="false">N111</f>
        <v>1106032745.98</v>
      </c>
    </row>
    <row r="111" customFormat="false" ht="15.75" hidden="false" customHeight="false" outlineLevel="0" collapsed="false">
      <c r="A111" s="166" t="s">
        <v>624</v>
      </c>
      <c r="B111" s="167" t="s">
        <v>153</v>
      </c>
      <c r="C111" s="138" t="n">
        <f aca="false">SUM(C112:C114)</f>
        <v>1139289.82</v>
      </c>
      <c r="D111" s="168" t="n">
        <f aca="false">SUM(D112:D114)</f>
        <v>54739</v>
      </c>
      <c r="E111" s="168"/>
      <c r="F111" s="168"/>
      <c r="G111" s="168"/>
      <c r="H111" s="168" t="n">
        <f aca="false">SUM(H112:H114)</f>
        <v>298</v>
      </c>
      <c r="I111" s="168" t="n">
        <f aca="false">SUM(I112:I114)</f>
        <v>298</v>
      </c>
      <c r="J111" s="138"/>
      <c r="K111" s="138"/>
      <c r="L111" s="138"/>
      <c r="M111" s="138" t="n">
        <f aca="false">SUM(M112:M114)</f>
        <v>1106032745.98</v>
      </c>
      <c r="N111" s="138" t="n">
        <f aca="false">SUM(N112:N114)</f>
        <v>1106032745.98</v>
      </c>
    </row>
    <row r="112" customFormat="false" ht="15.75" hidden="false" customHeight="false" outlineLevel="0" collapsed="false">
      <c r="A112" s="170"/>
      <c r="B112" s="167" t="s">
        <v>32</v>
      </c>
      <c r="C112" s="138" t="n">
        <f aca="false">'Приложение 1'!H69</f>
        <v>131645.8</v>
      </c>
      <c r="D112" s="168" t="n">
        <f aca="false">'Приложение 1'!K69</f>
        <v>7569</v>
      </c>
      <c r="E112" s="174"/>
      <c r="F112" s="174"/>
      <c r="G112" s="174"/>
      <c r="H112" s="168" t="n">
        <v>29</v>
      </c>
      <c r="I112" s="168" t="n">
        <f aca="false">H112</f>
        <v>29</v>
      </c>
      <c r="J112" s="165"/>
      <c r="K112" s="165"/>
      <c r="L112" s="165"/>
      <c r="M112" s="138" t="n">
        <f aca="false">'Приложение 1'!L69</f>
        <v>125768739.51</v>
      </c>
      <c r="N112" s="163" t="n">
        <f aca="false">SUM(J112:M112)</f>
        <v>125768739.51</v>
      </c>
    </row>
    <row r="113" s="172" customFormat="true" ht="15.75" hidden="false" customHeight="false" outlineLevel="0" collapsed="false">
      <c r="A113" s="173"/>
      <c r="B113" s="167" t="s">
        <v>267</v>
      </c>
      <c r="C113" s="138" t="n">
        <f aca="false">'Приложение 1'!H252</f>
        <v>300171.2</v>
      </c>
      <c r="D113" s="168" t="n">
        <f aca="false">'Приложение 1'!K252</f>
        <v>16814</v>
      </c>
      <c r="E113" s="171"/>
      <c r="F113" s="171"/>
      <c r="G113" s="171"/>
      <c r="H113" s="165" t="n">
        <v>90</v>
      </c>
      <c r="I113" s="165" t="n">
        <f aca="false">H113</f>
        <v>90</v>
      </c>
      <c r="J113" s="165"/>
      <c r="K113" s="165"/>
      <c r="L113" s="165"/>
      <c r="M113" s="138" t="n">
        <f aca="false">'Приложение 1'!L252</f>
        <v>308517093.23</v>
      </c>
      <c r="N113" s="163" t="n">
        <f aca="false">SUM(J113:M113)</f>
        <v>308517093.23</v>
      </c>
    </row>
    <row r="114" s="172" customFormat="true" ht="15.75" hidden="false" customHeight="false" outlineLevel="0" collapsed="false">
      <c r="A114" s="173"/>
      <c r="B114" s="167" t="s">
        <v>693</v>
      </c>
      <c r="C114" s="138" t="n">
        <f aca="false">'Приложение 1'!H589</f>
        <v>707472.82</v>
      </c>
      <c r="D114" s="168" t="n">
        <f aca="false">'Приложение 1'!K589</f>
        <v>30356</v>
      </c>
      <c r="E114" s="171"/>
      <c r="F114" s="171"/>
      <c r="G114" s="171"/>
      <c r="H114" s="165" t="n">
        <v>179</v>
      </c>
      <c r="I114" s="165" t="n">
        <f aca="false">H114</f>
        <v>179</v>
      </c>
      <c r="J114" s="165"/>
      <c r="K114" s="165"/>
      <c r="L114" s="165"/>
      <c r="M114" s="138" t="n">
        <f aca="false">'Приложение 1'!L589</f>
        <v>671746913.24</v>
      </c>
      <c r="N114" s="163" t="n">
        <f aca="false">SUM(J114:M114)</f>
        <v>671746913.24</v>
      </c>
    </row>
    <row r="115" customFormat="false" ht="15.75" hidden="false" customHeight="false" outlineLevel="0" collapsed="false">
      <c r="A115" s="166" t="s">
        <v>1415</v>
      </c>
      <c r="B115" s="167" t="s">
        <v>215</v>
      </c>
      <c r="C115" s="138" t="n">
        <f aca="false">C116+C118+C122</f>
        <v>6925.6</v>
      </c>
      <c r="D115" s="168" t="n">
        <f aca="false">D116+D118+D122</f>
        <v>289</v>
      </c>
      <c r="E115" s="168"/>
      <c r="F115" s="168"/>
      <c r="G115" s="168"/>
      <c r="H115" s="168" t="n">
        <f aca="false">H116+H118+H122</f>
        <v>9</v>
      </c>
      <c r="I115" s="168" t="n">
        <f aca="false">I116+I118+I122</f>
        <v>9</v>
      </c>
      <c r="J115" s="138"/>
      <c r="K115" s="138"/>
      <c r="L115" s="138"/>
      <c r="M115" s="138" t="n">
        <f aca="false">M116+M118+M122</f>
        <v>19597517.98</v>
      </c>
      <c r="N115" s="138" t="n">
        <f aca="false">N116+N118+N122</f>
        <v>19597517.98</v>
      </c>
    </row>
    <row r="116" customFormat="false" ht="15.75" hidden="false" customHeight="false" outlineLevel="0" collapsed="false">
      <c r="A116" s="166" t="s">
        <v>635</v>
      </c>
      <c r="B116" s="167" t="s">
        <v>625</v>
      </c>
      <c r="C116" s="138" t="n">
        <f aca="false">SUM(C117:C117)</f>
        <v>804.7</v>
      </c>
      <c r="D116" s="168" t="n">
        <f aca="false">SUM(D117:D117)</f>
        <v>36</v>
      </c>
      <c r="E116" s="168"/>
      <c r="F116" s="168"/>
      <c r="G116" s="168"/>
      <c r="H116" s="168" t="n">
        <f aca="false">SUM(H117:H117)</f>
        <v>1</v>
      </c>
      <c r="I116" s="168" t="n">
        <f aca="false">SUM(I117:I117)</f>
        <v>1</v>
      </c>
      <c r="J116" s="168"/>
      <c r="K116" s="168"/>
      <c r="L116" s="168"/>
      <c r="M116" s="138" t="n">
        <f aca="false">SUM(M117:M117)</f>
        <v>2441544</v>
      </c>
      <c r="N116" s="138" t="n">
        <f aca="false">SUM(N117:N117)</f>
        <v>2441544</v>
      </c>
    </row>
    <row r="117" customFormat="false" ht="15.75" hidden="false" customHeight="false" outlineLevel="0" collapsed="false">
      <c r="A117" s="170"/>
      <c r="B117" s="167" t="s">
        <v>267</v>
      </c>
      <c r="C117" s="138" t="n">
        <f aca="false">'Приложение 1'!H354</f>
        <v>804.7</v>
      </c>
      <c r="D117" s="168" t="n">
        <f aca="false">'Приложение 1'!K354</f>
        <v>36</v>
      </c>
      <c r="E117" s="174"/>
      <c r="F117" s="174"/>
      <c r="G117" s="174"/>
      <c r="H117" s="168" t="n">
        <v>1</v>
      </c>
      <c r="I117" s="168" t="n">
        <f aca="false">H117</f>
        <v>1</v>
      </c>
      <c r="J117" s="168"/>
      <c r="K117" s="168"/>
      <c r="L117" s="168"/>
      <c r="M117" s="138" t="n">
        <f aca="false">'Приложение 1'!L355</f>
        <v>2441544</v>
      </c>
      <c r="N117" s="163" t="n">
        <f aca="false">SUM(J117:M117)</f>
        <v>2441544</v>
      </c>
      <c r="P117" s="175"/>
    </row>
    <row r="118" customFormat="false" ht="15.75" hidden="false" customHeight="false" outlineLevel="0" collapsed="false">
      <c r="A118" s="166" t="s">
        <v>639</v>
      </c>
      <c r="B118" s="167" t="s">
        <v>217</v>
      </c>
      <c r="C118" s="138" t="n">
        <f aca="false">SUM(C119:C121)</f>
        <v>5033.7</v>
      </c>
      <c r="D118" s="168" t="n">
        <f aca="false">SUM(D119:D121)</f>
        <v>194</v>
      </c>
      <c r="E118" s="168"/>
      <c r="F118" s="168"/>
      <c r="G118" s="168"/>
      <c r="H118" s="168" t="n">
        <f aca="false">SUM(H119:H121)</f>
        <v>6</v>
      </c>
      <c r="I118" s="168" t="n">
        <f aca="false">SUM(I119:I121)</f>
        <v>6</v>
      </c>
      <c r="J118" s="138"/>
      <c r="K118" s="138"/>
      <c r="L118" s="138"/>
      <c r="M118" s="138" t="n">
        <f aca="false">SUM(M119:M121)</f>
        <v>16285938.98</v>
      </c>
      <c r="N118" s="138" t="n">
        <f aca="false">SUM(N119:N121)</f>
        <v>16285938.98</v>
      </c>
      <c r="P118" s="175"/>
    </row>
    <row r="119" customFormat="false" ht="15.75" hidden="false" customHeight="false" outlineLevel="0" collapsed="false">
      <c r="A119" s="170"/>
      <c r="B119" s="167" t="s">
        <v>32</v>
      </c>
      <c r="C119" s="138" t="n">
        <f aca="false">'Приложение 1'!H100</f>
        <v>1686.6</v>
      </c>
      <c r="D119" s="168" t="n">
        <f aca="false">'Приложение 1'!K100</f>
        <v>72</v>
      </c>
      <c r="E119" s="174"/>
      <c r="F119" s="174"/>
      <c r="G119" s="174"/>
      <c r="H119" s="168" t="n">
        <v>2</v>
      </c>
      <c r="I119" s="168" t="n">
        <f aca="false">H119</f>
        <v>2</v>
      </c>
      <c r="J119" s="168"/>
      <c r="K119" s="168"/>
      <c r="L119" s="168"/>
      <c r="M119" s="138" t="n">
        <f aca="false">'Приложение 1'!L100</f>
        <v>2112273.15</v>
      </c>
      <c r="N119" s="163" t="n">
        <f aca="false">SUM(J119:M119)</f>
        <v>2112273.15</v>
      </c>
      <c r="P119" s="175"/>
    </row>
    <row r="120" customFormat="false" ht="15.75" hidden="false" customHeight="false" outlineLevel="0" collapsed="false">
      <c r="A120" s="170"/>
      <c r="B120" s="167" t="s">
        <v>267</v>
      </c>
      <c r="C120" s="138" t="n">
        <f aca="false">'Приложение 1'!H356+'Приложение 1'!H133</f>
        <v>2505.4</v>
      </c>
      <c r="D120" s="168" t="n">
        <f aca="false">'Приложение 1'!K133+'Приложение 1'!K356</f>
        <v>102</v>
      </c>
      <c r="E120" s="174"/>
      <c r="F120" s="174"/>
      <c r="G120" s="174"/>
      <c r="H120" s="168" t="n">
        <v>3</v>
      </c>
      <c r="I120" s="168" t="n">
        <f aca="false">H120</f>
        <v>3</v>
      </c>
      <c r="J120" s="168"/>
      <c r="K120" s="168"/>
      <c r="L120" s="168"/>
      <c r="M120" s="138" t="n">
        <f aca="false">'Приложение 1'!L133+'Приложение 1'!L356</f>
        <v>9824304.69</v>
      </c>
      <c r="N120" s="163" t="n">
        <f aca="false">SUM(J120:M120)</f>
        <v>9824304.69</v>
      </c>
    </row>
    <row r="121" customFormat="false" ht="15.75" hidden="false" customHeight="false" outlineLevel="0" collapsed="false">
      <c r="A121" s="170"/>
      <c r="B121" s="167" t="s">
        <v>693</v>
      </c>
      <c r="C121" s="138" t="n">
        <f aca="false">'Приложение 1'!H777</f>
        <v>841.7</v>
      </c>
      <c r="D121" s="168" t="n">
        <f aca="false">'Приложение 1'!K777</f>
        <v>20</v>
      </c>
      <c r="E121" s="174"/>
      <c r="F121" s="174"/>
      <c r="G121" s="174"/>
      <c r="H121" s="168" t="n">
        <v>1</v>
      </c>
      <c r="I121" s="168" t="n">
        <f aca="false">H121</f>
        <v>1</v>
      </c>
      <c r="J121" s="168"/>
      <c r="K121" s="168"/>
      <c r="L121" s="168"/>
      <c r="M121" s="138" t="n">
        <f aca="false">'Приложение 1'!L777</f>
        <v>4349361.14</v>
      </c>
      <c r="N121" s="163" t="n">
        <f aca="false">SUM(J121:M121)</f>
        <v>4349361.14</v>
      </c>
    </row>
    <row r="122" customFormat="false" ht="15.75" hidden="false" customHeight="false" outlineLevel="0" collapsed="false">
      <c r="A122" s="166" t="s">
        <v>643</v>
      </c>
      <c r="B122" s="167" t="s">
        <v>631</v>
      </c>
      <c r="C122" s="138" t="n">
        <f aca="false">SUM(C123:C124)</f>
        <v>1087.2</v>
      </c>
      <c r="D122" s="168" t="n">
        <f aca="false">SUM(D123:D124)</f>
        <v>59</v>
      </c>
      <c r="E122" s="168"/>
      <c r="F122" s="168"/>
      <c r="G122" s="168"/>
      <c r="H122" s="168" t="n">
        <f aca="false">SUM(H123:H124)</f>
        <v>2</v>
      </c>
      <c r="I122" s="168" t="n">
        <f aca="false">SUM(I123:I124)</f>
        <v>2</v>
      </c>
      <c r="J122" s="138"/>
      <c r="K122" s="138"/>
      <c r="L122" s="138"/>
      <c r="M122" s="138" t="n">
        <f aca="false">SUM(M123:M124)</f>
        <v>870035</v>
      </c>
      <c r="N122" s="138" t="n">
        <f aca="false">SUM(N123:N124)</f>
        <v>870035</v>
      </c>
    </row>
    <row r="123" customFormat="false" ht="15.75" hidden="false" customHeight="false" outlineLevel="0" collapsed="false">
      <c r="A123" s="170"/>
      <c r="B123" s="167" t="s">
        <v>267</v>
      </c>
      <c r="C123" s="138" t="n">
        <f aca="false">'Приложение 1'!H358</f>
        <v>265.9</v>
      </c>
      <c r="D123" s="168" t="n">
        <f aca="false">'Приложение 1'!K358</f>
        <v>24</v>
      </c>
      <c r="E123" s="174"/>
      <c r="F123" s="174"/>
      <c r="G123" s="174"/>
      <c r="H123" s="168" t="n">
        <v>1</v>
      </c>
      <c r="I123" s="168" t="n">
        <f aca="false">H123</f>
        <v>1</v>
      </c>
      <c r="J123" s="165"/>
      <c r="K123" s="165"/>
      <c r="L123" s="165"/>
      <c r="M123" s="138" t="n">
        <f aca="false">'Приложение 1'!L358</f>
        <v>313238</v>
      </c>
      <c r="N123" s="163" t="n">
        <f aca="false">SUM(J123:M123)</f>
        <v>313238</v>
      </c>
    </row>
    <row r="124" s="172" customFormat="true" ht="15.75" hidden="false" customHeight="false" outlineLevel="0" collapsed="false">
      <c r="A124" s="173"/>
      <c r="B124" s="167" t="s">
        <v>693</v>
      </c>
      <c r="C124" s="138" t="n">
        <f aca="false">'Приложение 1'!H778</f>
        <v>821.3</v>
      </c>
      <c r="D124" s="168" t="n">
        <f aca="false">'Приложение 1'!K778</f>
        <v>35</v>
      </c>
      <c r="E124" s="171"/>
      <c r="F124" s="171"/>
      <c r="G124" s="171"/>
      <c r="H124" s="165" t="n">
        <v>1</v>
      </c>
      <c r="I124" s="165" t="n">
        <f aca="false">H124</f>
        <v>1</v>
      </c>
      <c r="J124" s="165"/>
      <c r="K124" s="165"/>
      <c r="L124" s="165"/>
      <c r="M124" s="138" t="n">
        <f aca="false">'Приложение 1'!L778</f>
        <v>556797</v>
      </c>
      <c r="N124" s="163" t="n">
        <f aca="false">SUM(J124:M124)</f>
        <v>556797</v>
      </c>
    </row>
    <row r="125" customFormat="false" ht="15.75" hidden="false" customHeight="false" outlineLevel="0" collapsed="false">
      <c r="A125" s="166" t="s">
        <v>1416</v>
      </c>
      <c r="B125" s="167" t="s">
        <v>634</v>
      </c>
      <c r="C125" s="138" t="n">
        <f aca="false">C126+C128+C130+C133</f>
        <v>4898.3</v>
      </c>
      <c r="D125" s="168" t="n">
        <f aca="false">D126+D128+D130+D133</f>
        <v>262</v>
      </c>
      <c r="E125" s="168"/>
      <c r="F125" s="168"/>
      <c r="G125" s="168"/>
      <c r="H125" s="168" t="n">
        <f aca="false">H126+H128+H130+H133</f>
        <v>7</v>
      </c>
      <c r="I125" s="168" t="n">
        <f aca="false">I126+I128+I130+I133</f>
        <v>7</v>
      </c>
      <c r="J125" s="138"/>
      <c r="K125" s="138"/>
      <c r="L125" s="138"/>
      <c r="M125" s="138" t="n">
        <f aca="false">M126+M128+M130+M133</f>
        <v>11182657</v>
      </c>
      <c r="N125" s="138" t="n">
        <f aca="false">N126+N128+N130+N133</f>
        <v>11182657</v>
      </c>
    </row>
    <row r="126" customFormat="false" ht="15.75" hidden="false" customHeight="false" outlineLevel="0" collapsed="false">
      <c r="A126" s="166" t="s">
        <v>647</v>
      </c>
      <c r="B126" s="167" t="s">
        <v>636</v>
      </c>
      <c r="C126" s="138" t="n">
        <f aca="false">C127</f>
        <v>835.4</v>
      </c>
      <c r="D126" s="168" t="n">
        <f aca="false">D127</f>
        <v>33</v>
      </c>
      <c r="E126" s="168"/>
      <c r="F126" s="168"/>
      <c r="G126" s="168"/>
      <c r="H126" s="168" t="n">
        <f aca="false">H127</f>
        <v>1</v>
      </c>
      <c r="I126" s="168" t="n">
        <f aca="false">I127</f>
        <v>1</v>
      </c>
      <c r="J126" s="138"/>
      <c r="K126" s="138"/>
      <c r="L126" s="138"/>
      <c r="M126" s="138" t="n">
        <f aca="false">M127</f>
        <v>793735</v>
      </c>
      <c r="N126" s="138" t="n">
        <f aca="false">N127</f>
        <v>793735</v>
      </c>
    </row>
    <row r="127" customFormat="false" ht="15.75" hidden="false" customHeight="false" outlineLevel="0" collapsed="false">
      <c r="A127" s="170"/>
      <c r="B127" s="167" t="s">
        <v>267</v>
      </c>
      <c r="C127" s="138" t="n">
        <f aca="false">'Приложение 1'!H361</f>
        <v>835.4</v>
      </c>
      <c r="D127" s="168" t="n">
        <f aca="false">'Приложение 1'!K361</f>
        <v>33</v>
      </c>
      <c r="E127" s="174"/>
      <c r="F127" s="174"/>
      <c r="G127" s="174"/>
      <c r="H127" s="168" t="n">
        <v>1</v>
      </c>
      <c r="I127" s="168" t="n">
        <f aca="false">H127</f>
        <v>1</v>
      </c>
      <c r="J127" s="165"/>
      <c r="K127" s="165"/>
      <c r="L127" s="165"/>
      <c r="M127" s="138" t="n">
        <f aca="false">'Приложение 1'!L361</f>
        <v>793735</v>
      </c>
      <c r="N127" s="163" t="n">
        <f aca="false">SUM(J127:M127)</f>
        <v>793735</v>
      </c>
    </row>
    <row r="128" customFormat="false" ht="15.75" hidden="false" customHeight="false" outlineLevel="0" collapsed="false">
      <c r="A128" s="166" t="s">
        <v>651</v>
      </c>
      <c r="B128" s="167" t="s">
        <v>1285</v>
      </c>
      <c r="C128" s="138" t="n">
        <f aca="false">C129</f>
        <v>817.5</v>
      </c>
      <c r="D128" s="168" t="n">
        <f aca="false">D129</f>
        <v>45</v>
      </c>
      <c r="E128" s="168"/>
      <c r="F128" s="168"/>
      <c r="G128" s="168"/>
      <c r="H128" s="168" t="n">
        <f aca="false">H129</f>
        <v>1</v>
      </c>
      <c r="I128" s="168" t="n">
        <f aca="false">I129</f>
        <v>1</v>
      </c>
      <c r="J128" s="138"/>
      <c r="K128" s="138"/>
      <c r="L128" s="138"/>
      <c r="M128" s="138" t="n">
        <f aca="false">M129</f>
        <v>791060</v>
      </c>
      <c r="N128" s="138" t="n">
        <f aca="false">N129</f>
        <v>791060</v>
      </c>
    </row>
    <row r="129" customFormat="false" ht="15.75" hidden="false" customHeight="false" outlineLevel="0" collapsed="false">
      <c r="A129" s="170"/>
      <c r="B129" s="167" t="s">
        <v>693</v>
      </c>
      <c r="C129" s="138" t="n">
        <f aca="false">'Приложение 1'!H781</f>
        <v>817.5</v>
      </c>
      <c r="D129" s="168" t="n">
        <f aca="false">'Приложение 1'!K781</f>
        <v>45</v>
      </c>
      <c r="E129" s="174"/>
      <c r="F129" s="174"/>
      <c r="G129" s="174"/>
      <c r="H129" s="168" t="n">
        <v>1</v>
      </c>
      <c r="I129" s="168" t="n">
        <f aca="false">H129</f>
        <v>1</v>
      </c>
      <c r="J129" s="165"/>
      <c r="K129" s="165"/>
      <c r="L129" s="165"/>
      <c r="M129" s="138" t="n">
        <f aca="false">'Приложение 1'!L781</f>
        <v>791060</v>
      </c>
      <c r="N129" s="163" t="n">
        <f aca="false">SUM(J129:M129)</f>
        <v>791060</v>
      </c>
    </row>
    <row r="130" customFormat="false" ht="15.75" hidden="false" customHeight="false" outlineLevel="0" collapsed="false">
      <c r="A130" s="166" t="s">
        <v>655</v>
      </c>
      <c r="B130" s="167" t="s">
        <v>640</v>
      </c>
      <c r="C130" s="138" t="n">
        <f aca="false">SUM(C131:C132)</f>
        <v>2521.4</v>
      </c>
      <c r="D130" s="168" t="n">
        <f aca="false">SUM(D131:D132)</f>
        <v>142</v>
      </c>
      <c r="E130" s="168"/>
      <c r="F130" s="168"/>
      <c r="G130" s="168"/>
      <c r="H130" s="168" t="n">
        <f aca="false">SUM(H131:H132)</f>
        <v>3</v>
      </c>
      <c r="I130" s="168" t="n">
        <f aca="false">SUM(I131:I132)</f>
        <v>3</v>
      </c>
      <c r="J130" s="138"/>
      <c r="K130" s="138"/>
      <c r="L130" s="138"/>
      <c r="M130" s="138" t="n">
        <f aca="false">SUM(M131:M132)</f>
        <v>6597628</v>
      </c>
      <c r="N130" s="138" t="n">
        <f aca="false">SUM(N131:N132)</f>
        <v>6597628</v>
      </c>
    </row>
    <row r="131" customFormat="false" ht="15.75" hidden="false" customHeight="false" outlineLevel="0" collapsed="false">
      <c r="A131" s="170"/>
      <c r="B131" s="167" t="s">
        <v>267</v>
      </c>
      <c r="C131" s="138" t="n">
        <f aca="false">'Приложение 1'!H363</f>
        <v>369.5</v>
      </c>
      <c r="D131" s="168" t="n">
        <v>24</v>
      </c>
      <c r="E131" s="174"/>
      <c r="F131" s="174"/>
      <c r="G131" s="174"/>
      <c r="H131" s="168" t="n">
        <v>1</v>
      </c>
      <c r="I131" s="168" t="n">
        <f aca="false">H131</f>
        <v>1</v>
      </c>
      <c r="J131" s="165"/>
      <c r="K131" s="165"/>
      <c r="L131" s="165"/>
      <c r="M131" s="138" t="n">
        <f aca="false">'Приложение 1'!L363</f>
        <v>3464062</v>
      </c>
      <c r="N131" s="163" t="n">
        <f aca="false">SUM(J131:M131)</f>
        <v>3464062</v>
      </c>
    </row>
    <row r="132" s="172" customFormat="true" ht="15.75" hidden="false" customHeight="false" outlineLevel="0" collapsed="false">
      <c r="A132" s="173"/>
      <c r="B132" s="167" t="s">
        <v>693</v>
      </c>
      <c r="C132" s="138" t="n">
        <f aca="false">'Приложение 1'!H783</f>
        <v>2151.9</v>
      </c>
      <c r="D132" s="168" t="n">
        <f aca="false">'Приложение 1'!K783</f>
        <v>118</v>
      </c>
      <c r="E132" s="174"/>
      <c r="F132" s="174"/>
      <c r="G132" s="174"/>
      <c r="H132" s="168" t="n">
        <v>2</v>
      </c>
      <c r="I132" s="168" t="n">
        <f aca="false">H132</f>
        <v>2</v>
      </c>
      <c r="J132" s="165"/>
      <c r="K132" s="165"/>
      <c r="L132" s="165"/>
      <c r="M132" s="138" t="n">
        <f aca="false">'Приложение 1'!L783</f>
        <v>3133566</v>
      </c>
      <c r="N132" s="163" t="n">
        <f aca="false">SUM(J132:M132)</f>
        <v>3133566</v>
      </c>
    </row>
    <row r="133" customFormat="false" ht="15.75" hidden="false" customHeight="false" outlineLevel="0" collapsed="false">
      <c r="A133" s="166" t="s">
        <v>663</v>
      </c>
      <c r="B133" s="167" t="s">
        <v>644</v>
      </c>
      <c r="C133" s="138" t="n">
        <f aca="false">SUM(C134:C135)</f>
        <v>724</v>
      </c>
      <c r="D133" s="168" t="n">
        <f aca="false">SUM(D134:D135)</f>
        <v>42</v>
      </c>
      <c r="E133" s="168"/>
      <c r="F133" s="168"/>
      <c r="G133" s="168"/>
      <c r="H133" s="168" t="n">
        <f aca="false">SUM(H134:H135)</f>
        <v>2</v>
      </c>
      <c r="I133" s="168" t="n">
        <f aca="false">SUM(I134:I135)</f>
        <v>2</v>
      </c>
      <c r="J133" s="138"/>
      <c r="K133" s="138"/>
      <c r="L133" s="138"/>
      <c r="M133" s="138" t="n">
        <f aca="false">SUM(M134:M135)</f>
        <v>3000234</v>
      </c>
      <c r="N133" s="138" t="n">
        <f aca="false">SUM(N134:N135)</f>
        <v>3000234</v>
      </c>
    </row>
    <row r="134" customFormat="false" ht="15.75" hidden="false" customHeight="false" outlineLevel="0" collapsed="false">
      <c r="A134" s="170"/>
      <c r="B134" s="167" t="s">
        <v>267</v>
      </c>
      <c r="C134" s="138" t="n">
        <f aca="false">'Приложение 1'!H365</f>
        <v>362</v>
      </c>
      <c r="D134" s="168" t="n">
        <f aca="false">'Приложение 1'!K365</f>
        <v>21</v>
      </c>
      <c r="E134" s="174"/>
      <c r="F134" s="174"/>
      <c r="G134" s="174"/>
      <c r="H134" s="168" t="n">
        <v>1</v>
      </c>
      <c r="I134" s="168" t="n">
        <f aca="false">H134</f>
        <v>1</v>
      </c>
      <c r="J134" s="165"/>
      <c r="K134" s="165"/>
      <c r="L134" s="165"/>
      <c r="M134" s="138" t="n">
        <f aca="false">'Приложение 1'!L366</f>
        <v>1401289</v>
      </c>
      <c r="N134" s="163" t="n">
        <f aca="false">SUM(J134:M134)</f>
        <v>1401289</v>
      </c>
    </row>
    <row r="135" s="172" customFormat="true" ht="15.75" hidden="false" customHeight="false" outlineLevel="0" collapsed="false">
      <c r="A135" s="173"/>
      <c r="B135" s="167" t="s">
        <v>693</v>
      </c>
      <c r="C135" s="138" t="n">
        <f aca="false">'Приложение 1'!H786</f>
        <v>362</v>
      </c>
      <c r="D135" s="168" t="n">
        <f aca="false">'Приложение 1'!K786</f>
        <v>21</v>
      </c>
      <c r="E135" s="171"/>
      <c r="F135" s="171"/>
      <c r="G135" s="171"/>
      <c r="H135" s="165" t="n">
        <v>1</v>
      </c>
      <c r="I135" s="165" t="n">
        <f aca="false">H135</f>
        <v>1</v>
      </c>
      <c r="J135" s="165"/>
      <c r="K135" s="165"/>
      <c r="L135" s="165"/>
      <c r="M135" s="138" t="n">
        <f aca="false">'Приложение 1'!L786</f>
        <v>1598945</v>
      </c>
      <c r="N135" s="163" t="n">
        <f aca="false">SUM(J135:M135)</f>
        <v>1598945</v>
      </c>
    </row>
    <row r="136" customFormat="false" ht="15.75" hidden="false" customHeight="false" outlineLevel="0" collapsed="false">
      <c r="A136" s="166" t="s">
        <v>1417</v>
      </c>
      <c r="B136" s="167" t="s">
        <v>223</v>
      </c>
      <c r="C136" s="138" t="n">
        <f aca="false">C137+C141+C144+C147+C151</f>
        <v>69990.32</v>
      </c>
      <c r="D136" s="168" t="n">
        <f aca="false">D137+D141+D144+D147+D151</f>
        <v>3275</v>
      </c>
      <c r="E136" s="168"/>
      <c r="F136" s="168"/>
      <c r="G136" s="168"/>
      <c r="H136" s="168" t="n">
        <f aca="false">H137+H141+H144+H147+H151</f>
        <v>25</v>
      </c>
      <c r="I136" s="168" t="n">
        <f aca="false">I137+I141+I144+I147+I151</f>
        <v>25</v>
      </c>
      <c r="J136" s="138"/>
      <c r="K136" s="138"/>
      <c r="L136" s="138"/>
      <c r="M136" s="138" t="n">
        <f aca="false">M137+M141+M144+M147+M151</f>
        <v>51212367.04</v>
      </c>
      <c r="N136" s="138" t="n">
        <f aca="false">N137+N141+N144+N147+N151</f>
        <v>51212367.04</v>
      </c>
    </row>
    <row r="137" customFormat="false" ht="15.75" hidden="false" customHeight="false" outlineLevel="0" collapsed="false">
      <c r="A137" s="166" t="s">
        <v>670</v>
      </c>
      <c r="B137" s="167" t="s">
        <v>225</v>
      </c>
      <c r="C137" s="138" t="n">
        <f aca="false">SUM(C138:C140)</f>
        <v>11695.5</v>
      </c>
      <c r="D137" s="168" t="n">
        <f aca="false">SUM(D138:D140)</f>
        <v>518</v>
      </c>
      <c r="E137" s="168"/>
      <c r="F137" s="168"/>
      <c r="G137" s="168"/>
      <c r="H137" s="168" t="n">
        <f aca="false">SUM(H138:H140)</f>
        <v>6</v>
      </c>
      <c r="I137" s="168" t="n">
        <f aca="false">SUM(I138:I140)</f>
        <v>6</v>
      </c>
      <c r="J137" s="138"/>
      <c r="K137" s="138"/>
      <c r="L137" s="138"/>
      <c r="M137" s="138" t="n">
        <f aca="false">M138+M139+M140</f>
        <v>8587229.08</v>
      </c>
      <c r="N137" s="138" t="n">
        <f aca="false">SUM(N138:N140)</f>
        <v>8587229.08</v>
      </c>
    </row>
    <row r="138" customFormat="false" ht="15.75" hidden="false" customHeight="false" outlineLevel="0" collapsed="false">
      <c r="A138" s="170"/>
      <c r="B138" s="167" t="s">
        <v>32</v>
      </c>
      <c r="C138" s="138" t="n">
        <f aca="false">'Приложение 1'!H104</f>
        <v>1598.5</v>
      </c>
      <c r="D138" s="168" t="n">
        <f aca="false">'Приложение 1'!K104</f>
        <v>72</v>
      </c>
      <c r="E138" s="174"/>
      <c r="F138" s="174"/>
      <c r="G138" s="174"/>
      <c r="H138" s="168" t="n">
        <v>1</v>
      </c>
      <c r="I138" s="168" t="n">
        <f aca="false">H138</f>
        <v>1</v>
      </c>
      <c r="J138" s="165"/>
      <c r="K138" s="165"/>
      <c r="L138" s="165"/>
      <c r="M138" s="138" t="n">
        <f aca="false">'Приложение 1'!L104</f>
        <v>865452</v>
      </c>
      <c r="N138" s="163" t="n">
        <f aca="false">SUM(J138:M138)</f>
        <v>865452</v>
      </c>
    </row>
    <row r="139" customFormat="false" ht="15.75" hidden="false" customHeight="false" outlineLevel="0" collapsed="false">
      <c r="A139" s="170"/>
      <c r="B139" s="167" t="s">
        <v>267</v>
      </c>
      <c r="C139" s="138" t="n">
        <f aca="false">'Приложение 1'!H368</f>
        <v>3187.1</v>
      </c>
      <c r="D139" s="168" t="n">
        <f aca="false">'Приложение 1'!K368</f>
        <v>144</v>
      </c>
      <c r="E139" s="174"/>
      <c r="F139" s="174"/>
      <c r="G139" s="174"/>
      <c r="H139" s="168" t="n">
        <v>2</v>
      </c>
      <c r="I139" s="168" t="n">
        <f aca="false">H139</f>
        <v>2</v>
      </c>
      <c r="J139" s="165"/>
      <c r="K139" s="165"/>
      <c r="L139" s="165"/>
      <c r="M139" s="138" t="n">
        <f aca="false">'Приложение 1'!L368</f>
        <v>1832174.08</v>
      </c>
      <c r="N139" s="163" t="n">
        <f aca="false">SUM(J139:M139)</f>
        <v>1832174.08</v>
      </c>
    </row>
    <row r="140" s="172" customFormat="true" ht="15.75" hidden="false" customHeight="false" outlineLevel="0" collapsed="false">
      <c r="A140" s="173"/>
      <c r="B140" s="167" t="s">
        <v>693</v>
      </c>
      <c r="C140" s="138" t="n">
        <f aca="false">'Приложение 1'!H789</f>
        <v>6909.9</v>
      </c>
      <c r="D140" s="168" t="n">
        <f aca="false">'Приложение 1'!K789</f>
        <v>302</v>
      </c>
      <c r="E140" s="174"/>
      <c r="F140" s="174"/>
      <c r="G140" s="174"/>
      <c r="H140" s="168" t="n">
        <v>3</v>
      </c>
      <c r="I140" s="168" t="n">
        <f aca="false">H140</f>
        <v>3</v>
      </c>
      <c r="J140" s="165"/>
      <c r="K140" s="165"/>
      <c r="L140" s="165"/>
      <c r="M140" s="138" t="n">
        <f aca="false">'Приложение 1'!L789</f>
        <v>5889603</v>
      </c>
      <c r="N140" s="163" t="n">
        <f aca="false">SUM(J140:M140)</f>
        <v>5889603</v>
      </c>
    </row>
    <row r="141" customFormat="false" ht="15.75" hidden="false" customHeight="false" outlineLevel="0" collapsed="false">
      <c r="A141" s="166" t="s">
        <v>676</v>
      </c>
      <c r="B141" s="167" t="s">
        <v>652</v>
      </c>
      <c r="C141" s="138" t="n">
        <f aca="false">SUM(C142:C143)</f>
        <v>9857.32</v>
      </c>
      <c r="D141" s="168" t="n">
        <f aca="false">SUM(D142:D143)</f>
        <v>384</v>
      </c>
      <c r="E141" s="168"/>
      <c r="F141" s="168"/>
      <c r="G141" s="168"/>
      <c r="H141" s="168" t="n">
        <f aca="false">SUM(H142:H143)</f>
        <v>2</v>
      </c>
      <c r="I141" s="168" t="n">
        <f aca="false">SUM(I142:I143)</f>
        <v>2</v>
      </c>
      <c r="J141" s="138"/>
      <c r="K141" s="138"/>
      <c r="L141" s="138"/>
      <c r="M141" s="138" t="n">
        <f aca="false">SUM(M142:M143)</f>
        <v>3955286.65</v>
      </c>
      <c r="N141" s="138" t="n">
        <f aca="false">SUM(N142:N143)</f>
        <v>3955286.65</v>
      </c>
    </row>
    <row r="142" customFormat="false" ht="15.75" hidden="false" customHeight="false" outlineLevel="0" collapsed="false">
      <c r="A142" s="170"/>
      <c r="B142" s="167" t="s">
        <v>267</v>
      </c>
      <c r="C142" s="138" t="n">
        <f aca="false">'Приложение 1'!H372</f>
        <v>4928.66</v>
      </c>
      <c r="D142" s="168" t="n">
        <f aca="false">'Приложение 1'!K371</f>
        <v>192</v>
      </c>
      <c r="E142" s="174"/>
      <c r="F142" s="174"/>
      <c r="G142" s="174"/>
      <c r="H142" s="168" t="n">
        <v>1</v>
      </c>
      <c r="I142" s="168" t="n">
        <f aca="false">H142</f>
        <v>1</v>
      </c>
      <c r="J142" s="165"/>
      <c r="K142" s="165"/>
      <c r="L142" s="165"/>
      <c r="M142" s="138" t="n">
        <f aca="false">'Приложение 1'!L371</f>
        <v>2734762</v>
      </c>
      <c r="N142" s="163" t="n">
        <f aca="false">SUM(J142:M142)</f>
        <v>2734762</v>
      </c>
    </row>
    <row r="143" s="172" customFormat="true" ht="15.75" hidden="false" customHeight="false" outlineLevel="0" collapsed="false">
      <c r="A143" s="173"/>
      <c r="B143" s="167" t="s">
        <v>693</v>
      </c>
      <c r="C143" s="138" t="n">
        <f aca="false">'Приложение 1'!H793</f>
        <v>4928.66</v>
      </c>
      <c r="D143" s="168" t="n">
        <f aca="false">'Приложение 1'!K793</f>
        <v>192</v>
      </c>
      <c r="E143" s="174"/>
      <c r="F143" s="174"/>
      <c r="G143" s="174"/>
      <c r="H143" s="168" t="n">
        <v>1</v>
      </c>
      <c r="I143" s="168" t="n">
        <f aca="false">H143</f>
        <v>1</v>
      </c>
      <c r="J143" s="165"/>
      <c r="K143" s="165"/>
      <c r="L143" s="165"/>
      <c r="M143" s="138" t="n">
        <f aca="false">'Приложение 1'!L793</f>
        <v>1220524.65</v>
      </c>
      <c r="N143" s="163" t="n">
        <f aca="false">SUM(J143:M143)</f>
        <v>1220524.65</v>
      </c>
    </row>
    <row r="144" customFormat="false" ht="15.75" hidden="false" customHeight="false" outlineLevel="0" collapsed="false">
      <c r="A144" s="166" t="s">
        <v>680</v>
      </c>
      <c r="B144" s="167" t="s">
        <v>656</v>
      </c>
      <c r="C144" s="138" t="n">
        <f aca="false">SUM(C145:C146)</f>
        <v>4291.6</v>
      </c>
      <c r="D144" s="168" t="n">
        <f aca="false">SUM(D145:D146)</f>
        <v>371</v>
      </c>
      <c r="E144" s="168"/>
      <c r="F144" s="168"/>
      <c r="G144" s="168"/>
      <c r="H144" s="168" t="n">
        <f aca="false">SUM(H145:H146)</f>
        <v>7</v>
      </c>
      <c r="I144" s="168" t="n">
        <f aca="false">SUM(I145:I146)</f>
        <v>7</v>
      </c>
      <c r="J144" s="138"/>
      <c r="K144" s="138"/>
      <c r="L144" s="138"/>
      <c r="M144" s="138" t="n">
        <f aca="false">SUM(M145:M146)</f>
        <v>11628409.15</v>
      </c>
      <c r="N144" s="138" t="n">
        <f aca="false">SUM(N145:N146)</f>
        <v>11628409.15</v>
      </c>
    </row>
    <row r="145" customFormat="false" ht="15.75" hidden="false" customHeight="false" outlineLevel="0" collapsed="false">
      <c r="A145" s="170"/>
      <c r="B145" s="167" t="s">
        <v>267</v>
      </c>
      <c r="C145" s="138" t="n">
        <f aca="false">'Приложение 1'!H373</f>
        <v>1802.1</v>
      </c>
      <c r="D145" s="168" t="n">
        <f aca="false">'Приложение 1'!K373</f>
        <v>174</v>
      </c>
      <c r="E145" s="174"/>
      <c r="F145" s="174"/>
      <c r="G145" s="174"/>
      <c r="H145" s="168" t="n">
        <v>3</v>
      </c>
      <c r="I145" s="168" t="n">
        <f aca="false">H145</f>
        <v>3</v>
      </c>
      <c r="J145" s="165"/>
      <c r="K145" s="165"/>
      <c r="L145" s="165"/>
      <c r="M145" s="138" t="n">
        <f aca="false">'Приложение 1'!L373</f>
        <v>3141823</v>
      </c>
      <c r="N145" s="163" t="n">
        <f aca="false">SUM(J145:M145)</f>
        <v>3141823</v>
      </c>
    </row>
    <row r="146" s="172" customFormat="true" ht="15.75" hidden="false" customHeight="false" outlineLevel="0" collapsed="false">
      <c r="A146" s="173"/>
      <c r="B146" s="167" t="s">
        <v>693</v>
      </c>
      <c r="C146" s="138" t="n">
        <f aca="false">'Приложение 1'!H795</f>
        <v>2489.5</v>
      </c>
      <c r="D146" s="168" t="n">
        <f aca="false">'Приложение 1'!K795</f>
        <v>197</v>
      </c>
      <c r="E146" s="174"/>
      <c r="F146" s="174"/>
      <c r="G146" s="174"/>
      <c r="H146" s="168" t="n">
        <v>4</v>
      </c>
      <c r="I146" s="168" t="n">
        <f aca="false">H146</f>
        <v>4</v>
      </c>
      <c r="J146" s="165"/>
      <c r="K146" s="165"/>
      <c r="L146" s="165"/>
      <c r="M146" s="138" t="n">
        <f aca="false">'Приложение 1'!L795</f>
        <v>8486586.15</v>
      </c>
      <c r="N146" s="163" t="n">
        <f aca="false">SUM(J146:M146)</f>
        <v>8486586.15</v>
      </c>
    </row>
    <row r="147" customFormat="false" ht="15.75" hidden="false" customHeight="false" outlineLevel="0" collapsed="false">
      <c r="A147" s="166" t="s">
        <v>1297</v>
      </c>
      <c r="B147" s="167" t="s">
        <v>229</v>
      </c>
      <c r="C147" s="138" t="n">
        <f aca="false">SUM(C148:C150)</f>
        <v>29452.8</v>
      </c>
      <c r="D147" s="168" t="n">
        <f aca="false">SUM(D148:D150)</f>
        <v>1114</v>
      </c>
      <c r="E147" s="168"/>
      <c r="F147" s="168"/>
      <c r="G147" s="168"/>
      <c r="H147" s="168" t="n">
        <f aca="false">SUM(H148:H150)</f>
        <v>5</v>
      </c>
      <c r="I147" s="168" t="n">
        <f aca="false">SUM(I148:I150)</f>
        <v>5</v>
      </c>
      <c r="J147" s="138"/>
      <c r="K147" s="138"/>
      <c r="L147" s="138"/>
      <c r="M147" s="138" t="n">
        <f aca="false">SUM(M148:M150)</f>
        <v>15228880.64</v>
      </c>
      <c r="N147" s="138" t="n">
        <f aca="false">SUM(N148:N150)</f>
        <v>15228880.64</v>
      </c>
    </row>
    <row r="148" customFormat="false" ht="15.75" hidden="false" customHeight="false" outlineLevel="0" collapsed="false">
      <c r="A148" s="170"/>
      <c r="B148" s="167" t="s">
        <v>32</v>
      </c>
      <c r="C148" s="138" t="n">
        <f aca="false">'Приложение 1'!H106</f>
        <v>6369</v>
      </c>
      <c r="D148" s="168" t="n">
        <f aca="false">'Приложение 1'!K106</f>
        <v>324</v>
      </c>
      <c r="E148" s="174"/>
      <c r="F148" s="174"/>
      <c r="G148" s="174"/>
      <c r="H148" s="168" t="n">
        <v>1</v>
      </c>
      <c r="I148" s="168" t="n">
        <f aca="false">H148</f>
        <v>1</v>
      </c>
      <c r="J148" s="165"/>
      <c r="K148" s="165"/>
      <c r="L148" s="165"/>
      <c r="M148" s="138" t="n">
        <f aca="false">'Приложение 1'!L106</f>
        <v>3170312</v>
      </c>
      <c r="N148" s="163" t="n">
        <f aca="false">SUM(J148:M148)</f>
        <v>3170312</v>
      </c>
    </row>
    <row r="149" customFormat="false" ht="15.75" hidden="false" customHeight="false" outlineLevel="0" collapsed="false">
      <c r="A149" s="170"/>
      <c r="B149" s="167" t="s">
        <v>267</v>
      </c>
      <c r="C149" s="138" t="n">
        <f aca="false">'Приложение 1'!H377</f>
        <v>8370.8</v>
      </c>
      <c r="D149" s="168" t="n">
        <v>237</v>
      </c>
      <c r="E149" s="174"/>
      <c r="F149" s="174"/>
      <c r="G149" s="174"/>
      <c r="H149" s="168" t="n">
        <v>1</v>
      </c>
      <c r="I149" s="168" t="n">
        <f aca="false">H149</f>
        <v>1</v>
      </c>
      <c r="J149" s="165"/>
      <c r="K149" s="165"/>
      <c r="L149" s="165"/>
      <c r="M149" s="138" t="n">
        <f aca="false">'Приложение 1'!L377</f>
        <v>2458851</v>
      </c>
      <c r="N149" s="163" t="n">
        <f aca="false">SUM(J149:M149)</f>
        <v>2458851</v>
      </c>
    </row>
    <row r="150" s="172" customFormat="true" ht="15.75" hidden="false" customHeight="false" outlineLevel="0" collapsed="false">
      <c r="A150" s="173"/>
      <c r="B150" s="167" t="s">
        <v>693</v>
      </c>
      <c r="C150" s="138" t="n">
        <f aca="false">'Приложение 1'!H800</f>
        <v>14713</v>
      </c>
      <c r="D150" s="168" t="n">
        <f aca="false">'Приложение 1'!K800</f>
        <v>553</v>
      </c>
      <c r="E150" s="174"/>
      <c r="F150" s="174"/>
      <c r="G150" s="174"/>
      <c r="H150" s="168" t="n">
        <v>3</v>
      </c>
      <c r="I150" s="168" t="n">
        <f aca="false">H150</f>
        <v>3</v>
      </c>
      <c r="J150" s="165"/>
      <c r="K150" s="165"/>
      <c r="L150" s="165"/>
      <c r="M150" s="138" t="n">
        <f aca="false">'Приложение 1'!L800</f>
        <v>9599717.64</v>
      </c>
      <c r="N150" s="163" t="n">
        <f aca="false">SUM(J150:M150)</f>
        <v>9599717.64</v>
      </c>
    </row>
    <row r="151" customFormat="false" ht="15.75" hidden="false" customHeight="false" outlineLevel="0" collapsed="false">
      <c r="A151" s="166" t="s">
        <v>1304</v>
      </c>
      <c r="B151" s="167" t="s">
        <v>233</v>
      </c>
      <c r="C151" s="138" t="n">
        <f aca="false">SUM(C152:C154)</f>
        <v>14693.1</v>
      </c>
      <c r="D151" s="168" t="n">
        <f aca="false">SUM(D152:D154)</f>
        <v>888</v>
      </c>
      <c r="E151" s="168"/>
      <c r="F151" s="168"/>
      <c r="G151" s="168"/>
      <c r="H151" s="168" t="n">
        <f aca="false">SUM(H152:H154)</f>
        <v>5</v>
      </c>
      <c r="I151" s="168" t="n">
        <f aca="false">SUM(I152:I154)</f>
        <v>5</v>
      </c>
      <c r="J151" s="138"/>
      <c r="K151" s="138"/>
      <c r="L151" s="138"/>
      <c r="M151" s="138" t="n">
        <f aca="false">SUM(M152:M154)</f>
        <v>11812561.52</v>
      </c>
      <c r="N151" s="138" t="n">
        <f aca="false">SUM(N152:N154)</f>
        <v>11812561.52</v>
      </c>
    </row>
    <row r="152" customFormat="false" ht="15.75" hidden="false" customHeight="false" outlineLevel="0" collapsed="false">
      <c r="A152" s="170"/>
      <c r="B152" s="167" t="s">
        <v>32</v>
      </c>
      <c r="C152" s="138" t="n">
        <f aca="false">'Приложение 1'!H108</f>
        <v>4693.2</v>
      </c>
      <c r="D152" s="168" t="n">
        <f aca="false">'Приложение 1'!K108</f>
        <v>237</v>
      </c>
      <c r="E152" s="174"/>
      <c r="F152" s="174"/>
      <c r="G152" s="174"/>
      <c r="H152" s="168" t="n">
        <v>1</v>
      </c>
      <c r="I152" s="168" t="n">
        <f aca="false">H152</f>
        <v>1</v>
      </c>
      <c r="J152" s="165"/>
      <c r="K152" s="165"/>
      <c r="L152" s="165"/>
      <c r="M152" s="138" t="n">
        <f aca="false">'Приложение 1'!L108</f>
        <v>1691813</v>
      </c>
      <c r="N152" s="163" t="n">
        <f aca="false">SUM(J152:M152)</f>
        <v>1691813</v>
      </c>
    </row>
    <row r="153" customFormat="false" ht="15.75" hidden="false" customHeight="false" outlineLevel="0" collapsed="false">
      <c r="A153" s="170"/>
      <c r="B153" s="167" t="s">
        <v>267</v>
      </c>
      <c r="C153" s="138" t="n">
        <f aca="false">'Приложение 1'!H379</f>
        <v>8933.6</v>
      </c>
      <c r="D153" s="168" t="n">
        <f aca="false">'Приложение 1'!K379</f>
        <v>591</v>
      </c>
      <c r="E153" s="171"/>
      <c r="F153" s="171"/>
      <c r="G153" s="171"/>
      <c r="H153" s="165" t="n">
        <v>2</v>
      </c>
      <c r="I153" s="165" t="n">
        <f aca="false">H153</f>
        <v>2</v>
      </c>
      <c r="J153" s="165"/>
      <c r="K153" s="165"/>
      <c r="L153" s="165"/>
      <c r="M153" s="138" t="n">
        <f aca="false">'Приложение 1'!L379</f>
        <v>3681384.18</v>
      </c>
      <c r="N153" s="163" t="n">
        <f aca="false">SUM(J153:M153)</f>
        <v>3681384.18</v>
      </c>
    </row>
    <row r="154" s="172" customFormat="true" ht="15.75" hidden="false" customHeight="false" outlineLevel="0" collapsed="false">
      <c r="A154" s="173"/>
      <c r="B154" s="167" t="s">
        <v>693</v>
      </c>
      <c r="C154" s="138" t="n">
        <f aca="false">'Приложение 1'!H804</f>
        <v>1066.3</v>
      </c>
      <c r="D154" s="168" t="n">
        <f aca="false">'Приложение 1'!K804</f>
        <v>60</v>
      </c>
      <c r="E154" s="171"/>
      <c r="F154" s="171"/>
      <c r="G154" s="171"/>
      <c r="H154" s="165" t="n">
        <v>2</v>
      </c>
      <c r="I154" s="165" t="n">
        <f aca="false">H154</f>
        <v>2</v>
      </c>
      <c r="J154" s="165"/>
      <c r="K154" s="165"/>
      <c r="L154" s="165"/>
      <c r="M154" s="138" t="n">
        <f aca="false">'Приложение 1'!L804</f>
        <v>6439364.34</v>
      </c>
      <c r="N154" s="163" t="n">
        <f aca="false">SUM(J154:M154)</f>
        <v>6439364.34</v>
      </c>
    </row>
    <row r="155" customFormat="false" ht="15.75" hidden="false" customHeight="false" outlineLevel="0" collapsed="false">
      <c r="A155" s="166" t="s">
        <v>1418</v>
      </c>
      <c r="B155" s="167" t="s">
        <v>237</v>
      </c>
      <c r="C155" s="138" t="n">
        <f aca="false">C163+C160+C156</f>
        <v>21189.5</v>
      </c>
      <c r="D155" s="168" t="n">
        <f aca="false">D163+D160+D156</f>
        <v>1182</v>
      </c>
      <c r="E155" s="168"/>
      <c r="F155" s="168"/>
      <c r="G155" s="168"/>
      <c r="H155" s="168" t="n">
        <f aca="false">H163+H160+H156</f>
        <v>25</v>
      </c>
      <c r="I155" s="168" t="n">
        <f aca="false">I163+I160+I156</f>
        <v>25</v>
      </c>
      <c r="J155" s="138"/>
      <c r="K155" s="138"/>
      <c r="L155" s="138"/>
      <c r="M155" s="138" t="n">
        <f aca="false">M163+M160+M156</f>
        <v>65217185.52</v>
      </c>
      <c r="N155" s="138" t="n">
        <f aca="false">N163+N160+N156</f>
        <v>65217185.52</v>
      </c>
    </row>
    <row r="156" customFormat="false" ht="15.75" hidden="false" customHeight="false" outlineLevel="0" collapsed="false">
      <c r="A156" s="166" t="s">
        <v>1309</v>
      </c>
      <c r="B156" s="167" t="s">
        <v>239</v>
      </c>
      <c r="C156" s="138" t="n">
        <f aca="false">SUM(C157:C159)</f>
        <v>7034.1</v>
      </c>
      <c r="D156" s="168" t="n">
        <f aca="false">SUM(D157:D159)</f>
        <v>356</v>
      </c>
      <c r="E156" s="168"/>
      <c r="F156" s="168"/>
      <c r="G156" s="168"/>
      <c r="H156" s="168" t="n">
        <f aca="false">SUM(H157:H159)</f>
        <v>9</v>
      </c>
      <c r="I156" s="168" t="n">
        <f aca="false">SUM(I157:I159)</f>
        <v>9</v>
      </c>
      <c r="J156" s="138"/>
      <c r="K156" s="138"/>
      <c r="L156" s="138"/>
      <c r="M156" s="138" t="n">
        <f aca="false">SUM(M157:M159)</f>
        <v>23606154.8</v>
      </c>
      <c r="N156" s="138" t="n">
        <f aca="false">SUM(N157:N159)</f>
        <v>23606154.8</v>
      </c>
    </row>
    <row r="157" customFormat="false" ht="15.75" hidden="false" customHeight="false" outlineLevel="0" collapsed="false">
      <c r="A157" s="170"/>
      <c r="B157" s="167" t="s">
        <v>32</v>
      </c>
      <c r="C157" s="138" t="n">
        <f aca="false">'Приложение 1'!H111</f>
        <v>578</v>
      </c>
      <c r="D157" s="168" t="n">
        <f aca="false">'Приложение 1'!K111</f>
        <v>36</v>
      </c>
      <c r="E157" s="174"/>
      <c r="F157" s="174"/>
      <c r="G157" s="174"/>
      <c r="H157" s="168" t="n">
        <v>1</v>
      </c>
      <c r="I157" s="168" t="n">
        <f aca="false">H157</f>
        <v>1</v>
      </c>
      <c r="J157" s="165"/>
      <c r="K157" s="165"/>
      <c r="L157" s="165"/>
      <c r="M157" s="138" t="n">
        <f aca="false">'Приложение 1'!L111</f>
        <v>1333324</v>
      </c>
      <c r="N157" s="163" t="n">
        <f aca="false">SUM(J157:M157)</f>
        <v>1333324</v>
      </c>
    </row>
    <row r="158" s="172" customFormat="true" ht="15.75" hidden="false" customHeight="false" outlineLevel="0" collapsed="false">
      <c r="A158" s="173"/>
      <c r="B158" s="167" t="s">
        <v>267</v>
      </c>
      <c r="C158" s="138" t="n">
        <f aca="false">'Приложение 1'!H383</f>
        <v>2703.2</v>
      </c>
      <c r="D158" s="168" t="n">
        <f aca="false">'Приложение 1'!K383</f>
        <v>180</v>
      </c>
      <c r="E158" s="174"/>
      <c r="F158" s="174"/>
      <c r="G158" s="174"/>
      <c r="H158" s="168" t="n">
        <v>3</v>
      </c>
      <c r="I158" s="168" t="n">
        <f aca="false">H158</f>
        <v>3</v>
      </c>
      <c r="J158" s="165"/>
      <c r="K158" s="165"/>
      <c r="L158" s="165"/>
      <c r="M158" s="138" t="n">
        <f aca="false">'Приложение 1'!L383</f>
        <v>13964154</v>
      </c>
      <c r="N158" s="163" t="n">
        <f aca="false">SUM(J158:M158)</f>
        <v>13964154</v>
      </c>
    </row>
    <row r="159" s="172" customFormat="true" ht="15.75" hidden="false" customHeight="false" outlineLevel="0" collapsed="false">
      <c r="A159" s="173"/>
      <c r="B159" s="167" t="s">
        <v>693</v>
      </c>
      <c r="C159" s="138" t="n">
        <f aca="false">'Приложение 1'!H808</f>
        <v>3752.9</v>
      </c>
      <c r="D159" s="168" t="n">
        <f aca="false">'Приложение 1'!K808</f>
        <v>140</v>
      </c>
      <c r="E159" s="174"/>
      <c r="F159" s="174"/>
      <c r="G159" s="174"/>
      <c r="H159" s="168" t="n">
        <v>5</v>
      </c>
      <c r="I159" s="168" t="n">
        <f aca="false">H159</f>
        <v>5</v>
      </c>
      <c r="J159" s="165"/>
      <c r="K159" s="165"/>
      <c r="L159" s="165"/>
      <c r="M159" s="138" t="n">
        <f aca="false">'Приложение 1'!L808</f>
        <v>8308676.8</v>
      </c>
      <c r="N159" s="163" t="n">
        <f aca="false">SUM(J159:M159)</f>
        <v>8308676.8</v>
      </c>
    </row>
    <row r="160" customFormat="false" ht="15.75" hidden="false" customHeight="false" outlineLevel="0" collapsed="false">
      <c r="A160" s="166" t="s">
        <v>1319</v>
      </c>
      <c r="B160" s="167" t="s">
        <v>677</v>
      </c>
      <c r="C160" s="138" t="n">
        <f aca="false">SUM(C161:C162)</f>
        <v>710.7</v>
      </c>
      <c r="D160" s="168" t="n">
        <f aca="false">SUM(D161:D162)</f>
        <v>48</v>
      </c>
      <c r="E160" s="168"/>
      <c r="F160" s="168"/>
      <c r="G160" s="168"/>
      <c r="H160" s="168" t="n">
        <f aca="false">SUM(H161:H162)</f>
        <v>2</v>
      </c>
      <c r="I160" s="168" t="n">
        <f aca="false">SUM(I161:I162)</f>
        <v>2</v>
      </c>
      <c r="J160" s="138"/>
      <c r="K160" s="138"/>
      <c r="L160" s="138"/>
      <c r="M160" s="138" t="n">
        <f aca="false">SUM(M161:M162)</f>
        <v>1380880.83</v>
      </c>
      <c r="N160" s="138" t="n">
        <f aca="false">SUM(N161:N162)</f>
        <v>1380880.83</v>
      </c>
    </row>
    <row r="161" customFormat="false" ht="15.75" hidden="false" customHeight="false" outlineLevel="0" collapsed="false">
      <c r="A161" s="170"/>
      <c r="B161" s="167" t="s">
        <v>267</v>
      </c>
      <c r="C161" s="138" t="n">
        <f aca="false">'Приложение 1'!H387</f>
        <v>355.8</v>
      </c>
      <c r="D161" s="168" t="n">
        <v>24</v>
      </c>
      <c r="E161" s="174"/>
      <c r="F161" s="174"/>
      <c r="G161" s="174"/>
      <c r="H161" s="168" t="n">
        <v>1</v>
      </c>
      <c r="I161" s="168" t="n">
        <f aca="false">H161</f>
        <v>1</v>
      </c>
      <c r="J161" s="165"/>
      <c r="K161" s="165"/>
      <c r="L161" s="165"/>
      <c r="M161" s="138" t="n">
        <f aca="false">'Приложение 1'!L387</f>
        <v>569314</v>
      </c>
      <c r="N161" s="163" t="n">
        <f aca="false">SUM(J161:M161)</f>
        <v>569314</v>
      </c>
    </row>
    <row r="162" customFormat="false" ht="15.75" hidden="false" customHeight="false" outlineLevel="0" collapsed="false">
      <c r="A162" s="170"/>
      <c r="B162" s="167" t="s">
        <v>693</v>
      </c>
      <c r="C162" s="138" t="n">
        <f aca="false">'Приложение 1'!H814</f>
        <v>354.9</v>
      </c>
      <c r="D162" s="168" t="n">
        <f aca="false">'Приложение 1'!K814</f>
        <v>24</v>
      </c>
      <c r="E162" s="174"/>
      <c r="F162" s="174"/>
      <c r="G162" s="174"/>
      <c r="H162" s="168" t="n">
        <v>1</v>
      </c>
      <c r="I162" s="168" t="n">
        <f aca="false">H162</f>
        <v>1</v>
      </c>
      <c r="J162" s="165"/>
      <c r="K162" s="165"/>
      <c r="L162" s="165"/>
      <c r="M162" s="138" t="n">
        <f aca="false">'Приложение 1'!L814</f>
        <v>811566.83</v>
      </c>
      <c r="N162" s="163" t="n">
        <f aca="false">SUM(J162:M162)</f>
        <v>811566.83</v>
      </c>
    </row>
    <row r="163" customFormat="false" ht="15.75" hidden="false" customHeight="false" outlineLevel="0" collapsed="false">
      <c r="A163" s="166" t="s">
        <v>1322</v>
      </c>
      <c r="B163" s="167" t="s">
        <v>243</v>
      </c>
      <c r="C163" s="138" t="n">
        <f aca="false">SUM(C164:C166)</f>
        <v>13444.7</v>
      </c>
      <c r="D163" s="168" t="n">
        <f aca="false">SUM(D164:D166)</f>
        <v>778</v>
      </c>
      <c r="E163" s="168"/>
      <c r="F163" s="168"/>
      <c r="G163" s="168"/>
      <c r="H163" s="168" t="n">
        <f aca="false">SUM(H164:H166)</f>
        <v>14</v>
      </c>
      <c r="I163" s="168" t="n">
        <f aca="false">SUM(I164:I166)</f>
        <v>14</v>
      </c>
      <c r="J163" s="138"/>
      <c r="K163" s="138"/>
      <c r="L163" s="138"/>
      <c r="M163" s="138" t="n">
        <f aca="false">SUM(M164:M166)</f>
        <v>40230149.89</v>
      </c>
      <c r="N163" s="138" t="n">
        <f aca="false">SUM(N164:N166)</f>
        <v>40230149.89</v>
      </c>
    </row>
    <row r="164" customFormat="false" ht="15.75" hidden="false" customHeight="false" outlineLevel="0" collapsed="false">
      <c r="A164" s="170"/>
      <c r="B164" s="167" t="s">
        <v>32</v>
      </c>
      <c r="C164" s="138" t="n">
        <f aca="false">'Приложение 1'!H113</f>
        <v>2661.5</v>
      </c>
      <c r="D164" s="168" t="n">
        <f aca="false">'Приложение 1'!K113</f>
        <v>177</v>
      </c>
      <c r="E164" s="174"/>
      <c r="F164" s="174"/>
      <c r="G164" s="174"/>
      <c r="H164" s="168" t="n">
        <v>3</v>
      </c>
      <c r="I164" s="168" t="n">
        <f aca="false">H164</f>
        <v>3</v>
      </c>
      <c r="J164" s="165"/>
      <c r="K164" s="165"/>
      <c r="L164" s="165"/>
      <c r="M164" s="138" t="n">
        <f aca="false">'Приложение 1'!L113</f>
        <v>3822145</v>
      </c>
      <c r="N164" s="163" t="n">
        <f aca="false">SUM(J164:M164)</f>
        <v>3822145</v>
      </c>
    </row>
    <row r="165" customFormat="false" ht="15.75" hidden="false" customHeight="false" outlineLevel="0" collapsed="false">
      <c r="A165" s="170"/>
      <c r="B165" s="167" t="s">
        <v>267</v>
      </c>
      <c r="C165" s="138" t="n">
        <f aca="false">'Приложение 1'!H389+'Приложение 1'!H137</f>
        <v>7962</v>
      </c>
      <c r="D165" s="168" t="n">
        <f aca="false">'Приложение 1'!K389+'Приложение 1'!K137</f>
        <v>451</v>
      </c>
      <c r="E165" s="171"/>
      <c r="F165" s="171"/>
      <c r="G165" s="171"/>
      <c r="H165" s="165" t="n">
        <v>6</v>
      </c>
      <c r="I165" s="165" t="n">
        <f aca="false">H165</f>
        <v>6</v>
      </c>
      <c r="J165" s="165"/>
      <c r="K165" s="165"/>
      <c r="L165" s="165"/>
      <c r="M165" s="138" t="n">
        <f aca="false">'Приложение 1'!L389+'Приложение 1'!L137</f>
        <v>11605252.39</v>
      </c>
      <c r="N165" s="163" t="n">
        <f aca="false">SUM(J165:M165)</f>
        <v>11605252.39</v>
      </c>
    </row>
    <row r="166" s="172" customFormat="true" ht="15.75" hidden="false" customHeight="false" outlineLevel="0" collapsed="false">
      <c r="A166" s="173"/>
      <c r="B166" s="167" t="s">
        <v>693</v>
      </c>
      <c r="C166" s="138" t="n">
        <f aca="false">'Приложение 1'!H816</f>
        <v>2821.2</v>
      </c>
      <c r="D166" s="168" t="n">
        <f aca="false">'Приложение 1'!K816</f>
        <v>150</v>
      </c>
      <c r="E166" s="171"/>
      <c r="F166" s="171"/>
      <c r="G166" s="171"/>
      <c r="H166" s="165" t="n">
        <v>5</v>
      </c>
      <c r="I166" s="165" t="n">
        <f aca="false">H166</f>
        <v>5</v>
      </c>
      <c r="J166" s="165"/>
      <c r="K166" s="165"/>
      <c r="L166" s="165"/>
      <c r="M166" s="138" t="n">
        <f aca="false">'Приложение 1'!L816</f>
        <v>24802752.5</v>
      </c>
      <c r="N166" s="163" t="n">
        <f aca="false">SUM(J166:M166)</f>
        <v>24802752.5</v>
      </c>
      <c r="O166" s="172" t="s">
        <v>1419</v>
      </c>
    </row>
    <row r="167" customFormat="false" ht="15.75" hidden="false" customHeight="false" outlineLevel="0" collapsed="false">
      <c r="A167" s="176"/>
      <c r="B167" s="177"/>
      <c r="C167" s="178"/>
      <c r="D167" s="179"/>
      <c r="E167" s="180"/>
      <c r="F167" s="180"/>
      <c r="G167" s="180"/>
      <c r="H167" s="181"/>
      <c r="I167" s="181"/>
      <c r="J167" s="181"/>
      <c r="K167" s="181"/>
      <c r="L167" s="181"/>
      <c r="M167" s="178"/>
      <c r="N167" s="182"/>
    </row>
    <row r="168" customFormat="false" ht="15.75" hidden="false" customHeight="false" outlineLevel="0" collapsed="false">
      <c r="A168" s="176"/>
      <c r="B168" s="177"/>
      <c r="C168" s="178"/>
      <c r="D168" s="179"/>
      <c r="E168" s="180"/>
      <c r="F168" s="180"/>
      <c r="G168" s="180"/>
      <c r="H168" s="181"/>
      <c r="I168" s="181"/>
      <c r="J168" s="181"/>
      <c r="K168" s="181"/>
      <c r="L168" s="181"/>
      <c r="M168" s="178"/>
      <c r="N168" s="178"/>
    </row>
    <row r="169" customFormat="false" ht="15.75" hidden="true" customHeight="false" outlineLevel="0" collapsed="false"/>
    <row r="170" customFormat="false" ht="15.75" hidden="true" customHeight="false" outlineLevel="0" collapsed="false"/>
    <row r="171" customFormat="false" ht="15.75" hidden="true" customHeight="false" outlineLevel="0" collapsed="false"/>
  </sheetData>
  <autoFilter ref="A7:N168"/>
  <mergeCells count="10">
    <mergeCell ref="J1:N1"/>
    <mergeCell ref="J2:N2"/>
    <mergeCell ref="A3:N3"/>
    <mergeCell ref="A4:A6"/>
    <mergeCell ref="B4:B6"/>
    <mergeCell ref="C4:C5"/>
    <mergeCell ref="D4:D5"/>
    <mergeCell ref="E4:I4"/>
    <mergeCell ref="J4:N4"/>
    <mergeCell ref="A8:B8"/>
  </mergeCells>
  <printOptions headings="false" gridLines="false" gridLinesSet="true" horizontalCentered="false" verticalCentered="false"/>
  <pageMargins left="0.196527777777778" right="0.196527777777778" top="0.196527777777778" bottom="0.196527777777778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400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2015-02-05T05:29:26Z</dcterms:created>
  <dc:creator>Шевцов Андрей Викторович</dc:creator>
  <dc:description/>
  <dc:language>ru-RU</dc:language>
  <cp:lastModifiedBy/>
  <cp:lastPrinted>2023-05-15T21:51:56Z</cp:lastPrinted>
  <dcterms:modified xsi:type="dcterms:W3CDTF">2023-05-31T17:06:41Z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